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komed\Desktop\2026\I-VI-26\"/>
    </mc:Choice>
  </mc:AlternateContent>
  <xr:revisionPtr revIDLastSave="0" documentId="13_ncr:1_{A51046FB-24B5-4A3E-9E00-C60F00A6986B}" xr6:coauthVersionLast="47" xr6:coauthVersionMax="47" xr10:uidLastSave="{00000000-0000-0000-0000-000000000000}"/>
  <bookViews>
    <workbookView xWindow="-108" yWindow="-108" windowWidth="23256" windowHeight="1257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4" i="8" l="1"/>
  <c r="D97" i="8"/>
  <c r="D92" i="8"/>
  <c r="C1668" i="1" s="1"/>
  <c r="D87" i="8"/>
  <c r="D82" i="8"/>
  <c r="D77" i="8"/>
  <c r="D72" i="8"/>
  <c r="D67" i="8"/>
  <c r="C1643" i="1" s="1"/>
  <c r="D62" i="8"/>
  <c r="D57" i="8"/>
  <c r="D52" i="8"/>
  <c r="D46" i="8"/>
  <c r="D37" i="8"/>
  <c r="D27" i="8"/>
  <c r="C1603" i="1" s="1"/>
  <c r="D25" i="8"/>
  <c r="C1601" i="1" s="1"/>
  <c r="D18" i="8"/>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E250" i="5"/>
  <c r="I25" i="3" s="1"/>
  <c r="D250"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D218" i="5"/>
  <c r="F218" i="5" s="1"/>
  <c r="F217" i="5"/>
  <c r="F216" i="5"/>
  <c r="F215" i="5"/>
  <c r="F214" i="5"/>
  <c r="F213" i="5"/>
  <c r="F212" i="5"/>
  <c r="F211" i="5"/>
  <c r="E210" i="5"/>
  <c r="D210" i="5"/>
  <c r="F210" i="5" s="1"/>
  <c r="F209" i="5"/>
  <c r="F208" i="5"/>
  <c r="F207" i="5"/>
  <c r="F206" i="5"/>
  <c r="F205" i="5"/>
  <c r="F204" i="5"/>
  <c r="E203" i="5"/>
  <c r="D203" i="5"/>
  <c r="F203" i="5" s="1"/>
  <c r="E202" i="5"/>
  <c r="D202" i="5"/>
  <c r="F202" i="5" s="1"/>
  <c r="F201" i="5"/>
  <c r="F200" i="5"/>
  <c r="F199" i="5"/>
  <c r="F198" i="5"/>
  <c r="F197" i="5"/>
  <c r="E196" i="5"/>
  <c r="D196" i="5"/>
  <c r="F196" i="5" s="1"/>
  <c r="F195" i="5"/>
  <c r="F194" i="5"/>
  <c r="F193" i="5"/>
  <c r="F192" i="5"/>
  <c r="F191" i="5"/>
  <c r="F190" i="5"/>
  <c r="F189" i="5"/>
  <c r="F188" i="5"/>
  <c r="F187" i="5"/>
  <c r="F186" i="5"/>
  <c r="E185" i="5"/>
  <c r="D185" i="5"/>
  <c r="F185" i="5" s="1"/>
  <c r="F184" i="5"/>
  <c r="F183" i="5"/>
  <c r="F182" i="5"/>
  <c r="F181" i="5"/>
  <c r="E180" i="5"/>
  <c r="D180" i="5"/>
  <c r="F180" i="5" s="1"/>
  <c r="F179" i="5"/>
  <c r="F178" i="5"/>
  <c r="E177" i="5"/>
  <c r="D177" i="5"/>
  <c r="F177" i="5" s="1"/>
  <c r="E176" i="5"/>
  <c r="I24" i="3" s="1"/>
  <c r="D176" i="5"/>
  <c r="E175" i="5"/>
  <c r="D175" i="5"/>
  <c r="F175"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7" i="5"/>
  <c r="E6" i="5"/>
  <c r="D1011" i="1"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7" i="4"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E640" i="4" s="1"/>
  <c r="D634" i="1" s="1"/>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9" i="4"/>
  <c r="F378" i="4"/>
  <c r="F377" i="4"/>
  <c r="F376" i="4"/>
  <c r="F375" i="4"/>
  <c r="E374" i="4"/>
  <c r="D369" i="1" s="1"/>
  <c r="D374" i="4"/>
  <c r="D373" i="4"/>
  <c r="F372" i="4"/>
  <c r="F371" i="4"/>
  <c r="F370" i="4"/>
  <c r="F369" i="4"/>
  <c r="F368" i="4"/>
  <c r="F367" i="4"/>
  <c r="E366" i="4"/>
  <c r="D361" i="1" s="1"/>
  <c r="D366" i="4"/>
  <c r="F365" i="4"/>
  <c r="F364" i="4"/>
  <c r="F363" i="4"/>
  <c r="E362" i="4"/>
  <c r="D357" i="1" s="1"/>
  <c r="D362" i="4"/>
  <c r="E361" i="4"/>
  <c r="D356" i="1" s="1"/>
  <c r="D361"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22" i="4"/>
  <c r="D321" i="4"/>
  <c r="F320" i="4"/>
  <c r="F319" i="4"/>
  <c r="F318" i="4"/>
  <c r="F317" i="4"/>
  <c r="F316" i="4"/>
  <c r="F315" i="4"/>
  <c r="E314" i="4"/>
  <c r="D309" i="1" s="1"/>
  <c r="D314" i="4"/>
  <c r="F313" i="4"/>
  <c r="F312" i="4"/>
  <c r="F311" i="4"/>
  <c r="E310" i="4"/>
  <c r="D305" i="1" s="1"/>
  <c r="D310" i="4"/>
  <c r="E309" i="4"/>
  <c r="D304" i="1" s="1"/>
  <c r="D309"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42" i="4"/>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2" i="4" s="1"/>
  <c r="E221"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D141" i="4"/>
  <c r="F141" i="4" s="1"/>
  <c r="E140" i="4"/>
  <c r="D140" i="4"/>
  <c r="F140" i="4" s="1"/>
  <c r="F139" i="4"/>
  <c r="F138" i="4"/>
  <c r="F137" i="4"/>
  <c r="F136" i="4"/>
  <c r="E135" i="4"/>
  <c r="E134" i="4" s="1"/>
  <c r="D135" i="4"/>
  <c r="D134" i="4"/>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2" i="1"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D6" i="4"/>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H17" i="3"/>
  <c r="G17" i="3"/>
  <c r="B17" i="3"/>
  <c r="H10" i="3" a="1"/>
  <c r="H10" i="3" s="1"/>
  <c r="L3" i="9" s="1"/>
  <c r="C1685" i="1"/>
  <c r="C1684" i="1"/>
  <c r="C1683" i="1"/>
  <c r="C1682" i="1"/>
  <c r="C1681" i="1"/>
  <c r="C1679" i="1"/>
  <c r="C1678" i="1"/>
  <c r="C1677" i="1"/>
  <c r="C1676" i="1"/>
  <c r="C1675" i="1"/>
  <c r="C1674" i="1"/>
  <c r="C1673" i="1"/>
  <c r="C1672" i="1"/>
  <c r="C1671" i="1"/>
  <c r="C1670" i="1"/>
  <c r="C1669"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2" i="1"/>
  <c r="C1641" i="1"/>
  <c r="C1640" i="1"/>
  <c r="C1639" i="1"/>
  <c r="C1637" i="1"/>
  <c r="C1636" i="1"/>
  <c r="C1635" i="1"/>
  <c r="C1634" i="1"/>
  <c r="C1633" i="1"/>
  <c r="C1632" i="1"/>
  <c r="C1631" i="1"/>
  <c r="C1630" i="1"/>
  <c r="C1629" i="1"/>
  <c r="C1628" i="1"/>
  <c r="C1626" i="1"/>
  <c r="C1625" i="1"/>
  <c r="C1624" i="1"/>
  <c r="C1623" i="1"/>
  <c r="C1622" i="1"/>
  <c r="C1619" i="1"/>
  <c r="C1618" i="1"/>
  <c r="C1617" i="1"/>
  <c r="G1616" i="1"/>
  <c r="C1616" i="1"/>
  <c r="H1616" i="1" s="1"/>
  <c r="C1615" i="1"/>
  <c r="C1614" i="1"/>
  <c r="C1613" i="1"/>
  <c r="C1612" i="1"/>
  <c r="C1611" i="1"/>
  <c r="C1610" i="1"/>
  <c r="C1609" i="1"/>
  <c r="C1608" i="1"/>
  <c r="C1607" i="1"/>
  <c r="C1606" i="1"/>
  <c r="C1605" i="1"/>
  <c r="C1604" i="1"/>
  <c r="C1602" i="1"/>
  <c r="C1600" i="1"/>
  <c r="C1599" i="1"/>
  <c r="C1598" i="1"/>
  <c r="C1597" i="1"/>
  <c r="C1596" i="1"/>
  <c r="C1595" i="1"/>
  <c r="C1594" i="1"/>
  <c r="C1593" i="1"/>
  <c r="C1592" i="1"/>
  <c r="C1591" i="1"/>
  <c r="C1590" i="1"/>
  <c r="C1589" i="1"/>
  <c r="C1588" i="1"/>
  <c r="C1587" i="1"/>
  <c r="C1586" i="1"/>
  <c r="C1585" i="1"/>
  <c r="C1583" i="1"/>
  <c r="C1581" i="1"/>
  <c r="D1580" i="1"/>
  <c r="C1580" i="1"/>
  <c r="H1579"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J1558" i="1"/>
  <c r="H1558" i="1"/>
  <c r="D1558" i="1"/>
  <c r="C1558" i="1"/>
  <c r="G1558" i="1" s="1"/>
  <c r="I1558" i="1" s="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C1537"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H1346" i="1"/>
  <c r="D1346" i="1"/>
  <c r="C1346" i="1"/>
  <c r="G1346" i="1" s="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H687" i="1"/>
  <c r="D687" i="1"/>
  <c r="C687" i="1"/>
  <c r="G687" i="1" s="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C198" i="1"/>
  <c r="D197" i="1"/>
  <c r="C197" i="1"/>
  <c r="D196" i="1"/>
  <c r="C196" i="1"/>
  <c r="D195" i="1"/>
  <c r="C195" i="1"/>
  <c r="D194" i="1"/>
  <c r="C194" i="1"/>
  <c r="D193" i="1"/>
  <c r="C193" i="1"/>
  <c r="D192" i="1"/>
  <c r="C192" i="1"/>
  <c r="D191" i="1"/>
  <c r="C191"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C166" i="1"/>
  <c r="D165" i="1"/>
  <c r="C165" i="1"/>
  <c r="D164" i="1"/>
  <c r="C164" i="1"/>
  <c r="D163" i="1"/>
  <c r="C163" i="1"/>
  <c r="D162" i="1"/>
  <c r="C162" i="1"/>
  <c r="C161" i="1"/>
  <c r="C160" i="1"/>
  <c r="D159" i="1"/>
  <c r="C159" i="1"/>
  <c r="D158" i="1"/>
  <c r="C158" i="1"/>
  <c r="D157" i="1"/>
  <c r="C157" i="1"/>
  <c r="C156" i="1"/>
  <c r="D155" i="1"/>
  <c r="C155" i="1"/>
  <c r="D154" i="1"/>
  <c r="C154" i="1"/>
  <c r="D153" i="1"/>
  <c r="C153" i="1"/>
  <c r="D152" i="1"/>
  <c r="C152" i="1"/>
  <c r="D151" i="1"/>
  <c r="C151" i="1"/>
  <c r="C150" i="1"/>
  <c r="C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C130" i="1"/>
  <c r="D129" i="1"/>
  <c r="C129" i="1"/>
  <c r="D128" i="1"/>
  <c r="C128" i="1"/>
  <c r="D127" i="1"/>
  <c r="C127" i="1"/>
  <c r="D126" i="1"/>
  <c r="C126" i="1"/>
  <c r="D125" i="1"/>
  <c r="C125" i="1"/>
  <c r="D124" i="1"/>
  <c r="C124" i="1"/>
  <c r="D123" i="1"/>
  <c r="C123" i="1"/>
  <c r="C122"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H28" i="1"/>
  <c r="G28"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C2" i="1"/>
  <c r="L1477" i="9"/>
  <c r="J1477" i="9"/>
  <c r="F347" i="9"/>
  <c r="F346" i="9"/>
  <c r="G345" i="9"/>
  <c r="F345" i="9"/>
  <c r="E345" i="9"/>
  <c r="B345" i="9"/>
  <c r="F344" i="9"/>
  <c r="E344" i="9"/>
  <c r="I10" i="3" s="1"/>
  <c r="F343" i="9"/>
  <c r="F342" i="9"/>
  <c r="F341" i="9"/>
  <c r="M340" i="9"/>
  <c r="L340" i="9"/>
  <c r="F340" i="9" s="1"/>
  <c r="E340" i="9"/>
  <c r="B340" i="9" s="1"/>
  <c r="H339" i="9"/>
  <c r="G339" i="9"/>
  <c r="E339" i="9" s="1"/>
  <c r="B339" i="9" s="1"/>
  <c r="F339" i="9"/>
  <c r="H338" i="9"/>
  <c r="G338" i="9"/>
  <c r="F338" i="9"/>
  <c r="E338" i="9"/>
  <c r="B338" i="9"/>
  <c r="H337" i="9"/>
  <c r="G337" i="9"/>
  <c r="F337" i="9"/>
  <c r="E337" i="9"/>
  <c r="B337" i="9" s="1"/>
  <c r="H336" i="9"/>
  <c r="G336" i="9"/>
  <c r="F336" i="9"/>
  <c r="E336" i="9"/>
  <c r="B336" i="9"/>
  <c r="H335" i="9"/>
  <c r="G335" i="9"/>
  <c r="F335" i="9"/>
  <c r="E335" i="9"/>
  <c r="B335" i="9" s="1"/>
  <c r="H334" i="9"/>
  <c r="G334" i="9"/>
  <c r="E334" i="9" s="1"/>
  <c r="B334" i="9" s="1"/>
  <c r="F334" i="9"/>
  <c r="F333" i="9"/>
  <c r="H332" i="9"/>
  <c r="G332" i="9"/>
  <c r="F332" i="9"/>
  <c r="E332" i="9"/>
  <c r="B332" i="9"/>
  <c r="H331" i="9"/>
  <c r="G331" i="9"/>
  <c r="F331" i="9"/>
  <c r="E331" i="9"/>
  <c r="B331" i="9" s="1"/>
  <c r="H330" i="9"/>
  <c r="G330" i="9"/>
  <c r="E330" i="9" s="1"/>
  <c r="B330" i="9" s="1"/>
  <c r="F330" i="9"/>
  <c r="H329" i="9"/>
  <c r="G329" i="9"/>
  <c r="F329" i="9"/>
  <c r="E329" i="9"/>
  <c r="B329" i="9" s="1"/>
  <c r="H328" i="9"/>
  <c r="G328" i="9"/>
  <c r="F328" i="9"/>
  <c r="H327" i="9"/>
  <c r="G327" i="9"/>
  <c r="F327" i="9"/>
  <c r="E327" i="9"/>
  <c r="B327" i="9"/>
  <c r="H326" i="9"/>
  <c r="G326" i="9"/>
  <c r="F326" i="9"/>
  <c r="H325" i="9"/>
  <c r="G325" i="9"/>
  <c r="F325" i="9"/>
  <c r="H324" i="9"/>
  <c r="G324" i="9"/>
  <c r="E324" i="9" s="1"/>
  <c r="B324" i="9" s="1"/>
  <c r="F324" i="9"/>
  <c r="H323" i="9"/>
  <c r="G323" i="9"/>
  <c r="F323" i="9"/>
  <c r="H322" i="9"/>
  <c r="G322" i="9"/>
  <c r="F322" i="9"/>
  <c r="E322" i="9"/>
  <c r="B322" i="9"/>
  <c r="H321" i="9"/>
  <c r="G321" i="9"/>
  <c r="F321" i="9"/>
  <c r="H320" i="9"/>
  <c r="G320" i="9"/>
  <c r="E320" i="9" s="1"/>
  <c r="B320" i="9" s="1"/>
  <c r="F320" i="9"/>
  <c r="H319" i="9"/>
  <c r="G319" i="9"/>
  <c r="E319" i="9" s="1"/>
  <c r="B319" i="9" s="1"/>
  <c r="F319" i="9"/>
  <c r="H318" i="9"/>
  <c r="G318" i="9"/>
  <c r="E318" i="9" s="1"/>
  <c r="B318" i="9" s="1"/>
  <c r="F318" i="9"/>
  <c r="H317" i="9"/>
  <c r="G317" i="9"/>
  <c r="E317" i="9" s="1"/>
  <c r="B317" i="9" s="1"/>
  <c r="F317" i="9"/>
  <c r="H316" i="9"/>
  <c r="G316" i="9"/>
  <c r="E316" i="9" s="1"/>
  <c r="B316" i="9" s="1"/>
  <c r="F316" i="9"/>
  <c r="H315" i="9"/>
  <c r="G315" i="9"/>
  <c r="E315" i="9" s="1"/>
  <c r="B315" i="9" s="1"/>
  <c r="F315" i="9"/>
  <c r="H314" i="9"/>
  <c r="G314" i="9"/>
  <c r="E314" i="9" s="1"/>
  <c r="B314" i="9" s="1"/>
  <c r="F314" i="9"/>
  <c r="H313" i="9"/>
  <c r="G313" i="9"/>
  <c r="E313" i="9" s="1"/>
  <c r="B313" i="9" s="1"/>
  <c r="F313" i="9"/>
  <c r="H312" i="9"/>
  <c r="G312" i="9"/>
  <c r="E312" i="9" s="1"/>
  <c r="B312" i="9" s="1"/>
  <c r="F312" i="9"/>
  <c r="H311" i="9"/>
  <c r="G311" i="9"/>
  <c r="E311" i="9" s="1"/>
  <c r="B311" i="9" s="1"/>
  <c r="F311" i="9"/>
  <c r="H310" i="9"/>
  <c r="G310" i="9"/>
  <c r="E310" i="9" s="1"/>
  <c r="B310" i="9" s="1"/>
  <c r="F310" i="9"/>
  <c r="F309" i="9"/>
  <c r="F308" i="9"/>
  <c r="H307" i="9"/>
  <c r="G307" i="9"/>
  <c r="E307" i="9" s="1"/>
  <c r="B307" i="9" s="1"/>
  <c r="F307" i="9"/>
  <c r="G306" i="9"/>
  <c r="E306" i="9" s="1"/>
  <c r="B306" i="9" s="1"/>
  <c r="F306" i="9"/>
  <c r="H305" i="9"/>
  <c r="G305" i="9"/>
  <c r="E305" i="9" s="1"/>
  <c r="B305" i="9" s="1"/>
  <c r="F305" i="9"/>
  <c r="H304" i="9"/>
  <c r="G304" i="9"/>
  <c r="E304" i="9" s="1"/>
  <c r="B304" i="9" s="1"/>
  <c r="F304" i="9"/>
  <c r="H303" i="9"/>
  <c r="G303" i="9"/>
  <c r="E303" i="9" s="1"/>
  <c r="B303" i="9" s="1"/>
  <c r="F303" i="9"/>
  <c r="F302" i="9"/>
  <c r="F301" i="9"/>
  <c r="F300" i="9"/>
  <c r="H299" i="9"/>
  <c r="G299" i="9"/>
  <c r="E299" i="9" s="1"/>
  <c r="F299" i="9"/>
  <c r="F298" i="9" s="1"/>
  <c r="F297" i="9"/>
  <c r="L296" i="9"/>
  <c r="F296" i="9" s="1"/>
  <c r="H296" i="9"/>
  <c r="F295" i="9"/>
  <c r="I294" i="9"/>
  <c r="H294" i="9"/>
  <c r="F294" i="9"/>
  <c r="E293" i="9"/>
  <c r="M292" i="9"/>
  <c r="L292" i="9"/>
  <c r="F292" i="9" s="1"/>
  <c r="E292" i="9"/>
  <c r="M291" i="9"/>
  <c r="L291" i="9"/>
  <c r="F291" i="9" s="1"/>
  <c r="E291" i="9"/>
  <c r="B291" i="9" s="1"/>
  <c r="M290" i="9"/>
  <c r="L290" i="9"/>
  <c r="F290" i="9" s="1"/>
  <c r="E290" i="9"/>
  <c r="M289" i="9"/>
  <c r="L289" i="9"/>
  <c r="F289" i="9" s="1"/>
  <c r="E289" i="9"/>
  <c r="M288" i="9"/>
  <c r="L288" i="9"/>
  <c r="F288" i="9" s="1"/>
  <c r="E288" i="9"/>
  <c r="B288" i="9" s="1"/>
  <c r="M287" i="9"/>
  <c r="L287" i="9"/>
  <c r="F287" i="9" s="1"/>
  <c r="E287" i="9"/>
  <c r="M286" i="9"/>
  <c r="L286" i="9"/>
  <c r="F286" i="9" s="1"/>
  <c r="E286" i="9"/>
  <c r="B286" i="9" s="1"/>
  <c r="M285" i="9"/>
  <c r="L285" i="9"/>
  <c r="F285" i="9" s="1"/>
  <c r="E285" i="9"/>
  <c r="M284" i="9"/>
  <c r="L284" i="9"/>
  <c r="F284" i="9" s="1"/>
  <c r="E284" i="9"/>
  <c r="B284" i="9" s="1"/>
  <c r="M283" i="9"/>
  <c r="L283" i="9"/>
  <c r="F283" i="9" s="1"/>
  <c r="E283" i="9"/>
  <c r="M282" i="9"/>
  <c r="L282" i="9"/>
  <c r="F282" i="9" s="1"/>
  <c r="B282" i="9" s="1"/>
  <c r="E282" i="9"/>
  <c r="M281" i="9"/>
  <c r="L281" i="9"/>
  <c r="F281" i="9" s="1"/>
  <c r="E281" i="9"/>
  <c r="B281" i="9" s="1"/>
  <c r="M280" i="9"/>
  <c r="L280" i="9"/>
  <c r="F280" i="9" s="1"/>
  <c r="E280" i="9"/>
  <c r="B280" i="9" s="1"/>
  <c r="M279" i="9"/>
  <c r="L279" i="9"/>
  <c r="F279" i="9" s="1"/>
  <c r="E279" i="9"/>
  <c r="B279" i="9" s="1"/>
  <c r="M278" i="9"/>
  <c r="L278" i="9"/>
  <c r="F278" i="9" s="1"/>
  <c r="E278" i="9"/>
  <c r="B278" i="9" s="1"/>
  <c r="M277" i="9"/>
  <c r="L277" i="9"/>
  <c r="F277" i="9" s="1"/>
  <c r="E277" i="9"/>
  <c r="B277" i="9" s="1"/>
  <c r="M276" i="9"/>
  <c r="L276" i="9"/>
  <c r="F276" i="9" s="1"/>
  <c r="E276" i="9"/>
  <c r="B276" i="9" s="1"/>
  <c r="M275" i="9"/>
  <c r="L275" i="9"/>
  <c r="F275" i="9" s="1"/>
  <c r="E275" i="9"/>
  <c r="B275" i="9" s="1"/>
  <c r="M274" i="9"/>
  <c r="L274" i="9"/>
  <c r="F274" i="9" s="1"/>
  <c r="E274" i="9"/>
  <c r="B274" i="9" s="1"/>
  <c r="M273" i="9"/>
  <c r="L273" i="9"/>
  <c r="F273" i="9" s="1"/>
  <c r="B273" i="9" s="1"/>
  <c r="E273" i="9"/>
  <c r="M272" i="9"/>
  <c r="L272" i="9"/>
  <c r="F272" i="9" s="1"/>
  <c r="E272" i="9"/>
  <c r="M271" i="9"/>
  <c r="L271" i="9"/>
  <c r="F271" i="9" s="1"/>
  <c r="E271" i="9"/>
  <c r="M270" i="9"/>
  <c r="L270" i="9"/>
  <c r="F270" i="9" s="1"/>
  <c r="E270" i="9"/>
  <c r="M269" i="9"/>
  <c r="L269" i="9"/>
  <c r="F269" i="9" s="1"/>
  <c r="E269" i="9"/>
  <c r="B269" i="9" s="1"/>
  <c r="M268" i="9"/>
  <c r="L268" i="9"/>
  <c r="F268" i="9" s="1"/>
  <c r="E268" i="9"/>
  <c r="M267" i="9"/>
  <c r="F267" i="9" s="1"/>
  <c r="B267" i="9" s="1"/>
  <c r="L267" i="9"/>
  <c r="E267" i="9"/>
  <c r="M266" i="9"/>
  <c r="L266" i="9"/>
  <c r="F266" i="9" s="1"/>
  <c r="E266" i="9"/>
  <c r="B266" i="9" s="1"/>
  <c r="M265" i="9"/>
  <c r="L265" i="9"/>
  <c r="F265" i="9" s="1"/>
  <c r="E265" i="9"/>
  <c r="B265" i="9" s="1"/>
  <c r="M264" i="9"/>
  <c r="L264" i="9"/>
  <c r="F264" i="9" s="1"/>
  <c r="E264" i="9"/>
  <c r="M263" i="9"/>
  <c r="L263" i="9"/>
  <c r="F263" i="9" s="1"/>
  <c r="E263" i="9"/>
  <c r="M262" i="9"/>
  <c r="L262" i="9"/>
  <c r="F262" i="9" s="1"/>
  <c r="B262" i="9" s="1"/>
  <c r="E262" i="9"/>
  <c r="M261" i="9"/>
  <c r="L261" i="9"/>
  <c r="F261" i="9" s="1"/>
  <c r="E261" i="9"/>
  <c r="B261" i="9" s="1"/>
  <c r="M260" i="9"/>
  <c r="L260" i="9"/>
  <c r="F260" i="9" s="1"/>
  <c r="E260" i="9"/>
  <c r="M259" i="9"/>
  <c r="L259" i="9"/>
  <c r="F259" i="9" s="1"/>
  <c r="E259" i="9"/>
  <c r="M258" i="9"/>
  <c r="L258" i="9"/>
  <c r="F258" i="9" s="1"/>
  <c r="E258" i="9"/>
  <c r="M257" i="9"/>
  <c r="L257" i="9"/>
  <c r="F257" i="9" s="1"/>
  <c r="E257" i="9"/>
  <c r="M256" i="9"/>
  <c r="L256" i="9"/>
  <c r="F256" i="9" s="1"/>
  <c r="B256" i="9" s="1"/>
  <c r="E256" i="9"/>
  <c r="M255" i="9"/>
  <c r="L255" i="9"/>
  <c r="F255" i="9" s="1"/>
  <c r="E255" i="9"/>
  <c r="M254" i="9"/>
  <c r="L254" i="9"/>
  <c r="F254" i="9" s="1"/>
  <c r="E254" i="9"/>
  <c r="M253" i="9"/>
  <c r="L253" i="9"/>
  <c r="F253" i="9" s="1"/>
  <c r="E253" i="9"/>
  <c r="B253" i="9" s="1"/>
  <c r="M252" i="9"/>
  <c r="L252" i="9"/>
  <c r="F252" i="9" s="1"/>
  <c r="E252" i="9"/>
  <c r="M251" i="9"/>
  <c r="L251" i="9"/>
  <c r="F251" i="9" s="1"/>
  <c r="E251" i="9"/>
  <c r="B251" i="9" s="1"/>
  <c r="M250" i="9"/>
  <c r="L250" i="9"/>
  <c r="F250" i="9" s="1"/>
  <c r="E250" i="9"/>
  <c r="M249" i="9"/>
  <c r="L249" i="9"/>
  <c r="F249" i="9" s="1"/>
  <c r="E249" i="9"/>
  <c r="M248" i="9"/>
  <c r="L248" i="9"/>
  <c r="F248" i="9" s="1"/>
  <c r="E248" i="9"/>
  <c r="B248" i="9" s="1"/>
  <c r="M247" i="9"/>
  <c r="L247" i="9"/>
  <c r="F247" i="9" s="1"/>
  <c r="E247" i="9"/>
  <c r="M246" i="9"/>
  <c r="L246" i="9"/>
  <c r="F246" i="9" s="1"/>
  <c r="E246" i="9"/>
  <c r="M245" i="9"/>
  <c r="L245" i="9"/>
  <c r="F245" i="9" s="1"/>
  <c r="E245" i="9"/>
  <c r="B245" i="9" s="1"/>
  <c r="M244" i="9"/>
  <c r="L244" i="9"/>
  <c r="E244" i="9"/>
  <c r="M243" i="9"/>
  <c r="L243" i="9"/>
  <c r="F243" i="9" s="1"/>
  <c r="E243" i="9"/>
  <c r="M242" i="9"/>
  <c r="L242" i="9"/>
  <c r="E242" i="9"/>
  <c r="M241" i="9"/>
  <c r="L241" i="9"/>
  <c r="E241" i="9"/>
  <c r="M240" i="9"/>
  <c r="L240" i="9"/>
  <c r="F240" i="9" s="1"/>
  <c r="E240" i="9"/>
  <c r="M239" i="9"/>
  <c r="L239" i="9"/>
  <c r="E239" i="9"/>
  <c r="M238" i="9"/>
  <c r="L238" i="9"/>
  <c r="E238" i="9"/>
  <c r="M237" i="9"/>
  <c r="L237" i="9"/>
  <c r="E237" i="9"/>
  <c r="M236" i="9"/>
  <c r="L236" i="9"/>
  <c r="E236" i="9"/>
  <c r="M235" i="9"/>
  <c r="L235" i="9"/>
  <c r="F235" i="9" s="1"/>
  <c r="E235" i="9"/>
  <c r="M234" i="9"/>
  <c r="L234" i="9"/>
  <c r="F234" i="9" s="1"/>
  <c r="E234" i="9"/>
  <c r="M233" i="9"/>
  <c r="F233" i="9" s="1"/>
  <c r="L233" i="9"/>
  <c r="E233" i="9"/>
  <c r="B233" i="9" s="1"/>
  <c r="M232" i="9"/>
  <c r="L232" i="9"/>
  <c r="F232" i="9" s="1"/>
  <c r="E232" i="9"/>
  <c r="B232" i="9" s="1"/>
  <c r="M231" i="9"/>
  <c r="L231" i="9"/>
  <c r="F231" i="9" s="1"/>
  <c r="E231" i="9"/>
  <c r="M230" i="9"/>
  <c r="L230" i="9"/>
  <c r="F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E57" i="9" s="1"/>
  <c r="B57" i="9" s="1"/>
  <c r="G57" i="9"/>
  <c r="F57" i="9"/>
  <c r="H56" i="9"/>
  <c r="G56" i="9"/>
  <c r="F56" i="9"/>
  <c r="E56" i="9"/>
  <c r="B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E47" i="9"/>
  <c r="B47" i="9"/>
  <c r="H46" i="9"/>
  <c r="E46" i="9" s="1"/>
  <c r="B46" i="9" s="1"/>
  <c r="G46" i="9"/>
  <c r="F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E39" i="9" s="1"/>
  <c r="B39" i="9" s="1"/>
  <c r="G39" i="9"/>
  <c r="F39" i="9"/>
  <c r="H38" i="9"/>
  <c r="G38" i="9"/>
  <c r="F38" i="9"/>
  <c r="E38" i="9"/>
  <c r="B38" i="9"/>
  <c r="H37" i="9"/>
  <c r="G37" i="9"/>
  <c r="F37" i="9"/>
  <c r="E37" i="9"/>
  <c r="B37" i="9" s="1"/>
  <c r="H36" i="9"/>
  <c r="G36" i="9"/>
  <c r="F36" i="9"/>
  <c r="E36" i="9"/>
  <c r="B36" i="9" s="1"/>
  <c r="H35" i="9"/>
  <c r="G35" i="9"/>
  <c r="F35" i="9"/>
  <c r="E35" i="9"/>
  <c r="B35" i="9"/>
  <c r="H34" i="9"/>
  <c r="G34" i="9"/>
  <c r="F34" i="9"/>
  <c r="E34" i="9"/>
  <c r="B34" i="9"/>
  <c r="H33" i="9"/>
  <c r="G33" i="9"/>
  <c r="F33" i="9"/>
  <c r="E33" i="9"/>
  <c r="B33" i="9"/>
  <c r="H32" i="9"/>
  <c r="G32" i="9"/>
  <c r="F32" i="9"/>
  <c r="E32" i="9"/>
  <c r="B32" i="9"/>
  <c r="H31" i="9"/>
  <c r="G31" i="9"/>
  <c r="E31" i="9" s="1"/>
  <c r="B31" i="9" s="1"/>
  <c r="F31" i="9"/>
  <c r="H30" i="9"/>
  <c r="G30" i="9"/>
  <c r="F30" i="9"/>
  <c r="E30" i="9"/>
  <c r="B30" i="9"/>
  <c r="H29" i="9"/>
  <c r="G29" i="9"/>
  <c r="F29" i="9"/>
  <c r="E29" i="9"/>
  <c r="B29" i="9"/>
  <c r="H28" i="9"/>
  <c r="G28" i="9"/>
  <c r="F28" i="9"/>
  <c r="E28" i="9"/>
  <c r="B28" i="9"/>
  <c r="H27" i="9"/>
  <c r="G27" i="9"/>
  <c r="F27" i="9"/>
  <c r="E27" i="9"/>
  <c r="B27" i="9"/>
  <c r="H26" i="9"/>
  <c r="E26" i="9" s="1"/>
  <c r="B26" i="9" s="1"/>
  <c r="G26" i="9"/>
  <c r="F26" i="9"/>
  <c r="H25" i="9"/>
  <c r="E25" i="9" s="1"/>
  <c r="B25" i="9" s="1"/>
  <c r="G25" i="9"/>
  <c r="F25" i="9"/>
  <c r="F24" i="9"/>
  <c r="F4" i="9"/>
  <c r="O3" i="9"/>
  <c r="G296" i="9" s="1"/>
  <c r="E296" i="9" s="1"/>
  <c r="I3" i="9"/>
  <c r="H3" i="9"/>
  <c r="G3" i="9"/>
  <c r="C1680" i="1" l="1"/>
  <c r="I41" i="3"/>
  <c r="E321" i="9"/>
  <c r="B321" i="9" s="1"/>
  <c r="G1643" i="1"/>
  <c r="H1643" i="1"/>
  <c r="C1638" i="1"/>
  <c r="G1638" i="1" s="1"/>
  <c r="D51" i="8"/>
  <c r="C1584" i="1"/>
  <c r="D6" i="8"/>
  <c r="E326" i="9"/>
  <c r="B326" i="9" s="1"/>
  <c r="E325" i="9"/>
  <c r="B325" i="9" s="1"/>
  <c r="E328" i="9"/>
  <c r="B328" i="9" s="1"/>
  <c r="E323" i="9"/>
  <c r="B323" i="9" s="1"/>
  <c r="E294" i="9"/>
  <c r="B294" i="9" s="1"/>
  <c r="D317" i="1"/>
  <c r="E321" i="4"/>
  <c r="F135" i="4"/>
  <c r="D130" i="1"/>
  <c r="F134" i="4"/>
  <c r="F126" i="4"/>
  <c r="E125" i="4"/>
  <c r="D122" i="1"/>
  <c r="F125" i="4"/>
  <c r="D121" i="1"/>
  <c r="F106" i="4"/>
  <c r="F236" i="9"/>
  <c r="B236" i="9" s="1"/>
  <c r="E49" i="4"/>
  <c r="D70" i="1"/>
  <c r="D374" i="1"/>
  <c r="E373" i="4"/>
  <c r="F216" i="4"/>
  <c r="E202" i="4"/>
  <c r="D212" i="1"/>
  <c r="F244" i="9"/>
  <c r="B244" i="9" s="1"/>
  <c r="F242" i="9"/>
  <c r="B242" i="9" s="1"/>
  <c r="F241" i="9"/>
  <c r="B241" i="9" s="1"/>
  <c r="F194" i="4"/>
  <c r="F239" i="9"/>
  <c r="B239" i="9" s="1"/>
  <c r="F238" i="9"/>
  <c r="B238" i="9" s="1"/>
  <c r="F178" i="4"/>
  <c r="F170" i="4"/>
  <c r="F165" i="4"/>
  <c r="E164" i="4"/>
  <c r="D161" i="1"/>
  <c r="F160" i="4"/>
  <c r="F237" i="9"/>
  <c r="B237" i="9" s="1"/>
  <c r="F154" i="4"/>
  <c r="E153" i="4"/>
  <c r="D150" i="1"/>
  <c r="F656" i="4"/>
  <c r="D1536" i="1"/>
  <c r="I31" i="3"/>
  <c r="D141" i="6"/>
  <c r="F5" i="6"/>
  <c r="F250" i="5"/>
  <c r="H25" i="3"/>
  <c r="F176" i="5"/>
  <c r="H24" i="3"/>
  <c r="F120" i="5"/>
  <c r="C1125" i="1"/>
  <c r="F119" i="5"/>
  <c r="C1124" i="1"/>
  <c r="F107" i="5"/>
  <c r="C1112" i="1"/>
  <c r="F89" i="5"/>
  <c r="C1094" i="1"/>
  <c r="F88" i="5"/>
  <c r="C1093" i="1"/>
  <c r="F82" i="5"/>
  <c r="C1087" i="1"/>
  <c r="C1081" i="1"/>
  <c r="F76" i="5"/>
  <c r="C1076" i="1"/>
  <c r="F71" i="5"/>
  <c r="C1075" i="1"/>
  <c r="F70" i="5"/>
  <c r="I23" i="3"/>
  <c r="D1074" i="1"/>
  <c r="H23" i="3"/>
  <c r="C1074" i="1"/>
  <c r="F69" i="5"/>
  <c r="C1068" i="1"/>
  <c r="F63" i="5"/>
  <c r="C1061" i="1"/>
  <c r="F56" i="5"/>
  <c r="F52" i="5"/>
  <c r="C1057" i="1"/>
  <c r="C1050" i="1"/>
  <c r="F45" i="5"/>
  <c r="C1046" i="1"/>
  <c r="F41" i="5"/>
  <c r="F35" i="5"/>
  <c r="C1040" i="1"/>
  <c r="F29" i="5"/>
  <c r="C1034" i="1"/>
  <c r="F19" i="5"/>
  <c r="C1024" i="1"/>
  <c r="C1018" i="1"/>
  <c r="F13" i="5"/>
  <c r="C1017" i="1"/>
  <c r="F12" i="5"/>
  <c r="C1013" i="1"/>
  <c r="F8" i="5"/>
  <c r="D1012" i="1"/>
  <c r="I22" i="3"/>
  <c r="C1012" i="1"/>
  <c r="F7" i="5"/>
  <c r="H22" i="3"/>
  <c r="C1011" i="1"/>
  <c r="F6" i="5"/>
  <c r="D640" i="4"/>
  <c r="F535" i="4"/>
  <c r="C467" i="1"/>
  <c r="F473" i="4"/>
  <c r="C464" i="1"/>
  <c r="F470" i="4"/>
  <c r="C461" i="1"/>
  <c r="F467" i="4"/>
  <c r="F466" i="4"/>
  <c r="C460" i="1"/>
  <c r="C451" i="1"/>
  <c r="F457" i="4"/>
  <c r="F452" i="4"/>
  <c r="C446" i="1"/>
  <c r="F445" i="4"/>
  <c r="C439" i="1"/>
  <c r="F440" i="4"/>
  <c r="C434" i="1"/>
  <c r="F437" i="4"/>
  <c r="C431" i="1"/>
  <c r="F432" i="4"/>
  <c r="C426" i="1"/>
  <c r="F431" i="4"/>
  <c r="C425" i="1"/>
  <c r="D424" i="1"/>
  <c r="E639" i="4"/>
  <c r="D633" i="1" s="1"/>
  <c r="C424" i="1"/>
  <c r="F430" i="4"/>
  <c r="D639" i="4"/>
  <c r="F428" i="4"/>
  <c r="C423" i="1"/>
  <c r="D422" i="1"/>
  <c r="E648" i="4"/>
  <c r="D642" i="1" s="1"/>
  <c r="F427" i="4"/>
  <c r="D648" i="4"/>
  <c r="C422" i="1"/>
  <c r="E647" i="4"/>
  <c r="D641" i="1" s="1"/>
  <c r="D421" i="1"/>
  <c r="C421" i="1"/>
  <c r="F426" i="4"/>
  <c r="D647" i="4"/>
  <c r="C407" i="1"/>
  <c r="F412" i="4"/>
  <c r="C405" i="1"/>
  <c r="F410" i="4"/>
  <c r="C402" i="1"/>
  <c r="F407" i="4"/>
  <c r="C401" i="1"/>
  <c r="F406" i="4"/>
  <c r="C396" i="1"/>
  <c r="F401" i="4"/>
  <c r="C393" i="1"/>
  <c r="F398" i="4"/>
  <c r="C388" i="1"/>
  <c r="F393" i="4"/>
  <c r="C383" i="1"/>
  <c r="F388" i="4"/>
  <c r="C374" i="1"/>
  <c r="F379" i="4"/>
  <c r="F374" i="4"/>
  <c r="C369" i="1"/>
  <c r="F373" i="4"/>
  <c r="C368" i="1"/>
  <c r="F366" i="4"/>
  <c r="C361" i="1"/>
  <c r="F362" i="4"/>
  <c r="C357" i="1"/>
  <c r="F361" i="4"/>
  <c r="C356" i="1"/>
  <c r="D418" i="4"/>
  <c r="C355" i="1"/>
  <c r="C353" i="1"/>
  <c r="F358" i="4"/>
  <c r="F355" i="4"/>
  <c r="C350" i="1"/>
  <c r="F354" i="4"/>
  <c r="C349" i="1"/>
  <c r="C344" i="1"/>
  <c r="F349" i="4"/>
  <c r="C341" i="1"/>
  <c r="F346" i="4"/>
  <c r="C336" i="1"/>
  <c r="F341" i="4"/>
  <c r="C331" i="1"/>
  <c r="F336" i="4"/>
  <c r="F327" i="4"/>
  <c r="C322" i="1"/>
  <c r="C317" i="1"/>
  <c r="F322" i="4"/>
  <c r="F321" i="4"/>
  <c r="C316" i="1"/>
  <c r="C309" i="1"/>
  <c r="F314" i="4"/>
  <c r="F310" i="4"/>
  <c r="C305" i="1"/>
  <c r="C304" i="1"/>
  <c r="F309" i="4"/>
  <c r="D417" i="4"/>
  <c r="C303" i="1"/>
  <c r="D422" i="4"/>
  <c r="F298" i="4"/>
  <c r="C294" i="1"/>
  <c r="F297" i="4"/>
  <c r="C293" i="1"/>
  <c r="C285" i="1"/>
  <c r="F289" i="4"/>
  <c r="C279" i="1"/>
  <c r="F283" i="4"/>
  <c r="F278" i="4"/>
  <c r="C274" i="1"/>
  <c r="F274" i="4"/>
  <c r="C270" i="1"/>
  <c r="F273" i="4"/>
  <c r="C269" i="1"/>
  <c r="C265" i="1"/>
  <c r="F269" i="4"/>
  <c r="C259" i="1"/>
  <c r="F263" i="4"/>
  <c r="F262" i="4"/>
  <c r="C258" i="1"/>
  <c r="F257" i="4"/>
  <c r="C253" i="1"/>
  <c r="C250" i="1"/>
  <c r="F254" i="4"/>
  <c r="F250" i="4"/>
  <c r="C246" i="1"/>
  <c r="F246" i="4"/>
  <c r="C242" i="1"/>
  <c r="D238" i="1"/>
  <c r="E230" i="4"/>
  <c r="D230" i="4"/>
  <c r="F242" i="4"/>
  <c r="C238" i="1"/>
  <c r="H1685" i="1"/>
  <c r="G1685" i="1"/>
  <c r="H1684" i="1"/>
  <c r="G1684" i="1"/>
  <c r="G1683" i="1"/>
  <c r="H1683" i="1"/>
  <c r="G1682" i="1"/>
  <c r="H1682" i="1"/>
  <c r="G1681" i="1"/>
  <c r="H1681" i="1"/>
  <c r="G1680" i="1"/>
  <c r="H1680" i="1"/>
  <c r="H1679" i="1"/>
  <c r="G1679" i="1"/>
  <c r="G1678" i="1"/>
  <c r="H1678" i="1"/>
  <c r="G1677" i="1"/>
  <c r="H1677" i="1"/>
  <c r="G1676" i="1"/>
  <c r="H1676" i="1"/>
  <c r="H1675" i="1"/>
  <c r="G1675" i="1"/>
  <c r="H1674" i="1"/>
  <c r="G1674" i="1"/>
  <c r="G1673" i="1"/>
  <c r="H1673" i="1"/>
  <c r="H1672" i="1"/>
  <c r="G1672" i="1"/>
  <c r="G1671" i="1"/>
  <c r="H1671" i="1"/>
  <c r="H1670" i="1"/>
  <c r="G1670" i="1"/>
  <c r="G1669" i="1"/>
  <c r="H1669" i="1"/>
  <c r="G1668" i="1"/>
  <c r="H1668" i="1"/>
  <c r="G1667" i="1"/>
  <c r="H1667" i="1"/>
  <c r="G1666" i="1"/>
  <c r="H1666" i="1"/>
  <c r="H1665" i="1"/>
  <c r="G1665" i="1"/>
  <c r="G1664" i="1"/>
  <c r="H1664" i="1"/>
  <c r="H1663" i="1"/>
  <c r="G1663" i="1"/>
  <c r="H1662" i="1"/>
  <c r="G1662" i="1"/>
  <c r="G1661" i="1"/>
  <c r="H1661" i="1"/>
  <c r="H1660" i="1"/>
  <c r="G1660" i="1"/>
  <c r="G1659" i="1"/>
  <c r="H1659" i="1"/>
  <c r="H1658" i="1"/>
  <c r="G1658" i="1"/>
  <c r="G1657" i="1"/>
  <c r="H1657" i="1"/>
  <c r="G1656" i="1"/>
  <c r="H1656" i="1"/>
  <c r="H1655" i="1"/>
  <c r="G1655" i="1"/>
  <c r="H1654" i="1"/>
  <c r="G1654" i="1"/>
  <c r="G1653" i="1"/>
  <c r="H1653" i="1"/>
  <c r="H1652" i="1"/>
  <c r="G1652" i="1"/>
  <c r="H1651" i="1"/>
  <c r="G1651" i="1"/>
  <c r="H1650" i="1"/>
  <c r="G1650" i="1"/>
  <c r="G1649" i="1"/>
  <c r="H1649" i="1"/>
  <c r="H1648" i="1"/>
  <c r="G1648" i="1"/>
  <c r="G1647" i="1"/>
  <c r="H1647" i="1"/>
  <c r="H1646" i="1"/>
  <c r="G1646" i="1"/>
  <c r="H1645" i="1"/>
  <c r="G1645" i="1"/>
  <c r="H1644" i="1"/>
  <c r="G1644" i="1"/>
  <c r="G1642" i="1"/>
  <c r="H1642" i="1"/>
  <c r="H1641" i="1"/>
  <c r="G1641" i="1"/>
  <c r="G1640" i="1"/>
  <c r="H1640" i="1"/>
  <c r="G1639" i="1"/>
  <c r="H1639" i="1"/>
  <c r="H1638" i="1"/>
  <c r="H1637" i="1"/>
  <c r="G1637" i="1"/>
  <c r="G1636" i="1"/>
  <c r="H1636" i="1"/>
  <c r="H1635" i="1"/>
  <c r="G1635" i="1"/>
  <c r="H1634" i="1"/>
  <c r="G1634" i="1"/>
  <c r="G1633" i="1"/>
  <c r="H1633" i="1"/>
  <c r="G1632" i="1"/>
  <c r="H1632" i="1"/>
  <c r="H1631" i="1"/>
  <c r="G1631" i="1"/>
  <c r="G1630" i="1"/>
  <c r="H1630" i="1"/>
  <c r="G1629" i="1"/>
  <c r="H1629" i="1"/>
  <c r="G1628" i="1"/>
  <c r="H1628" i="1"/>
  <c r="G1626" i="1"/>
  <c r="H1626" i="1"/>
  <c r="H1625" i="1"/>
  <c r="G1625" i="1"/>
  <c r="G1624" i="1"/>
  <c r="H1624" i="1"/>
  <c r="H1623" i="1"/>
  <c r="G1623" i="1"/>
  <c r="H1622" i="1"/>
  <c r="G1622" i="1"/>
  <c r="G1619" i="1"/>
  <c r="H1619" i="1"/>
  <c r="G1618" i="1"/>
  <c r="H1618" i="1"/>
  <c r="G1617" i="1"/>
  <c r="H1617" i="1"/>
  <c r="G1615" i="1"/>
  <c r="H1615" i="1"/>
  <c r="G1614" i="1"/>
  <c r="H1614" i="1"/>
  <c r="G1613" i="1"/>
  <c r="H1613" i="1"/>
  <c r="G1612" i="1"/>
  <c r="H1612" i="1"/>
  <c r="G1611" i="1"/>
  <c r="H1611" i="1"/>
  <c r="H1610" i="1"/>
  <c r="G1610" i="1"/>
  <c r="H1609" i="1"/>
  <c r="G1609" i="1"/>
  <c r="G1608" i="1"/>
  <c r="H1608" i="1"/>
  <c r="H1607" i="1"/>
  <c r="G1607" i="1"/>
  <c r="G1606" i="1"/>
  <c r="H1606" i="1"/>
  <c r="H1605" i="1"/>
  <c r="G1605" i="1"/>
  <c r="G1604" i="1"/>
  <c r="H1604" i="1"/>
  <c r="H1603" i="1"/>
  <c r="G1603" i="1"/>
  <c r="G1602" i="1"/>
  <c r="H1602" i="1"/>
  <c r="G1601" i="1"/>
  <c r="H1601" i="1"/>
  <c r="G1600" i="1"/>
  <c r="H1600" i="1"/>
  <c r="G1599" i="1"/>
  <c r="H1599" i="1"/>
  <c r="G1598" i="1"/>
  <c r="H1598" i="1"/>
  <c r="H1597" i="1"/>
  <c r="G1597" i="1"/>
  <c r="G1596" i="1"/>
  <c r="H1596" i="1"/>
  <c r="G1595" i="1"/>
  <c r="H1595" i="1"/>
  <c r="H1594" i="1"/>
  <c r="G1594" i="1"/>
  <c r="H1593" i="1"/>
  <c r="G1593" i="1"/>
  <c r="H1592" i="1"/>
  <c r="G1592" i="1"/>
  <c r="H1591" i="1"/>
  <c r="G1591" i="1"/>
  <c r="H1590" i="1"/>
  <c r="G1590" i="1"/>
  <c r="G1589" i="1"/>
  <c r="H1589" i="1"/>
  <c r="H1588" i="1"/>
  <c r="G1588" i="1"/>
  <c r="H1587" i="1"/>
  <c r="G1587" i="1"/>
  <c r="G1586" i="1"/>
  <c r="H1586" i="1"/>
  <c r="G1585" i="1"/>
  <c r="H1585" i="1"/>
  <c r="H1584" i="1"/>
  <c r="G1584" i="1"/>
  <c r="H1583" i="1"/>
  <c r="G1583" i="1"/>
  <c r="G1581" i="1"/>
  <c r="H1581" i="1"/>
  <c r="J1580" i="1"/>
  <c r="H1580" i="1"/>
  <c r="G1580" i="1"/>
  <c r="G1579" i="1"/>
  <c r="I1579" i="1" s="1"/>
  <c r="J1579" i="1"/>
  <c r="G1578" i="1"/>
  <c r="H1578" i="1"/>
  <c r="J1578" i="1"/>
  <c r="G1577" i="1"/>
  <c r="I1577" i="1" s="1"/>
  <c r="H1577" i="1"/>
  <c r="J1577" i="1"/>
  <c r="G1576" i="1"/>
  <c r="H1576" i="1"/>
  <c r="J1575" i="1"/>
  <c r="H1575" i="1"/>
  <c r="G1575" i="1"/>
  <c r="I1575" i="1" s="1"/>
  <c r="H1574" i="1"/>
  <c r="J1574" i="1"/>
  <c r="G1574" i="1"/>
  <c r="I1574" i="1" s="1"/>
  <c r="H1573" i="1"/>
  <c r="G1573" i="1"/>
  <c r="J1573" i="1"/>
  <c r="G1572" i="1"/>
  <c r="I1572" i="1" s="1"/>
  <c r="H1572" i="1"/>
  <c r="J1572" i="1"/>
  <c r="G1571" i="1"/>
  <c r="H1571" i="1"/>
  <c r="G1570" i="1"/>
  <c r="H1570" i="1"/>
  <c r="G1569" i="1"/>
  <c r="J1569" i="1"/>
  <c r="H1569" i="1"/>
  <c r="H1568" i="1"/>
  <c r="J1568" i="1"/>
  <c r="G1568" i="1"/>
  <c r="I1568" i="1" s="1"/>
  <c r="H1567" i="1"/>
  <c r="J1567" i="1"/>
  <c r="G1567" i="1"/>
  <c r="I1567" i="1" s="1"/>
  <c r="H1566" i="1"/>
  <c r="J1566" i="1"/>
  <c r="G1566" i="1"/>
  <c r="I1566" i="1" s="1"/>
  <c r="H1565" i="1"/>
  <c r="G1565" i="1"/>
  <c r="J1565" i="1"/>
  <c r="J1564" i="1"/>
  <c r="H1564" i="1"/>
  <c r="G1564" i="1"/>
  <c r="I1564" i="1" s="1"/>
  <c r="J1563" i="1"/>
  <c r="G1563" i="1"/>
  <c r="H1563" i="1"/>
  <c r="G1562" i="1"/>
  <c r="H1562" i="1"/>
  <c r="H1561" i="1"/>
  <c r="G1561" i="1"/>
  <c r="J1561" i="1"/>
  <c r="J1560" i="1"/>
  <c r="H1560" i="1"/>
  <c r="G1560" i="1"/>
  <c r="I1560" i="1" s="1"/>
  <c r="J1559" i="1"/>
  <c r="H1559" i="1"/>
  <c r="G1559" i="1"/>
  <c r="G1557" i="1"/>
  <c r="H1557" i="1"/>
  <c r="J1557" i="1"/>
  <c r="G1556" i="1"/>
  <c r="I1556" i="1" s="1"/>
  <c r="H1556" i="1"/>
  <c r="J1556" i="1"/>
  <c r="G1555" i="1"/>
  <c r="H1555" i="1"/>
  <c r="H1554" i="1"/>
  <c r="G1554" i="1"/>
  <c r="J1553" i="1"/>
  <c r="H1553" i="1"/>
  <c r="G1553" i="1"/>
  <c r="I1553" i="1" s="1"/>
  <c r="J1552" i="1"/>
  <c r="H1552" i="1"/>
  <c r="G1552" i="1"/>
  <c r="I1552" i="1" s="1"/>
  <c r="J1551" i="1"/>
  <c r="H1551" i="1"/>
  <c r="G1551" i="1"/>
  <c r="J1550" i="1"/>
  <c r="H1550" i="1"/>
  <c r="G1550" i="1"/>
  <c r="J1549" i="1"/>
  <c r="H1549" i="1"/>
  <c r="G1549" i="1"/>
  <c r="J1548" i="1"/>
  <c r="H1548" i="1"/>
  <c r="G1548" i="1"/>
  <c r="J1547" i="1"/>
  <c r="H1547" i="1"/>
  <c r="G1547" i="1"/>
  <c r="I1547" i="1" s="1"/>
  <c r="J1546" i="1"/>
  <c r="H1546" i="1"/>
  <c r="G1546" i="1"/>
  <c r="G1545" i="1"/>
  <c r="J1545" i="1"/>
  <c r="H1545" i="1"/>
  <c r="J1544" i="1"/>
  <c r="H1544" i="1"/>
  <c r="G1544" i="1"/>
  <c r="I1544" i="1" s="1"/>
  <c r="H1543" i="1"/>
  <c r="G1543" i="1"/>
  <c r="I1543" i="1" s="1"/>
  <c r="J1543" i="1"/>
  <c r="J1542" i="1"/>
  <c r="G1542" i="1"/>
  <c r="H1542" i="1"/>
  <c r="J1541" i="1"/>
  <c r="G1541" i="1"/>
  <c r="H1541" i="1"/>
  <c r="J1540" i="1"/>
  <c r="H1540" i="1"/>
  <c r="G1540" i="1"/>
  <c r="I1540" i="1" s="1"/>
  <c r="H1539" i="1"/>
  <c r="G1539" i="1"/>
  <c r="G1538" i="1"/>
  <c r="H1538" i="1"/>
  <c r="G1537" i="1"/>
  <c r="H1537" i="1"/>
  <c r="G1535" i="1"/>
  <c r="H1535" i="1"/>
  <c r="G1534" i="1"/>
  <c r="H1534" i="1"/>
  <c r="H1533" i="1"/>
  <c r="G1533" i="1"/>
  <c r="G1532" i="1"/>
  <c r="H1532" i="1"/>
  <c r="G1531" i="1"/>
  <c r="H1531" i="1"/>
  <c r="H1530" i="1"/>
  <c r="G1530" i="1"/>
  <c r="H1529" i="1"/>
  <c r="G1529" i="1"/>
  <c r="H1528" i="1"/>
  <c r="G1528" i="1"/>
  <c r="G1527" i="1"/>
  <c r="H1527" i="1"/>
  <c r="G1526" i="1"/>
  <c r="H1526" i="1"/>
  <c r="H1525" i="1"/>
  <c r="G1525" i="1"/>
  <c r="H1524" i="1"/>
  <c r="G1524" i="1"/>
  <c r="G1523" i="1"/>
  <c r="H1523" i="1"/>
  <c r="H1522" i="1"/>
  <c r="G1522" i="1"/>
  <c r="H1521" i="1"/>
  <c r="G1521" i="1"/>
  <c r="H1520" i="1"/>
  <c r="G1520" i="1"/>
  <c r="G1519" i="1"/>
  <c r="H1519" i="1"/>
  <c r="G1518" i="1"/>
  <c r="H1518" i="1"/>
  <c r="G1517" i="1"/>
  <c r="H1517" i="1"/>
  <c r="H1516" i="1"/>
  <c r="G1516" i="1"/>
  <c r="G1515" i="1"/>
  <c r="H1515" i="1"/>
  <c r="H1514" i="1"/>
  <c r="G1514" i="1"/>
  <c r="H1513" i="1"/>
  <c r="G1513" i="1"/>
  <c r="H1512" i="1"/>
  <c r="G1512" i="1"/>
  <c r="G1511" i="1"/>
  <c r="H1511" i="1"/>
  <c r="H1510" i="1"/>
  <c r="G1510" i="1"/>
  <c r="G1509" i="1"/>
  <c r="H1509" i="1"/>
  <c r="G1508" i="1"/>
  <c r="H1508" i="1"/>
  <c r="G1507" i="1"/>
  <c r="H1507" i="1"/>
  <c r="G1506" i="1"/>
  <c r="H1506" i="1"/>
  <c r="H1505" i="1"/>
  <c r="G1505" i="1"/>
  <c r="G1504" i="1"/>
  <c r="H1504" i="1"/>
  <c r="G1503" i="1"/>
  <c r="H1503" i="1"/>
  <c r="G1502" i="1"/>
  <c r="H1502" i="1"/>
  <c r="H1501" i="1"/>
  <c r="G1501" i="1"/>
  <c r="H1500" i="1"/>
  <c r="G1500" i="1"/>
  <c r="H1499" i="1"/>
  <c r="G1499" i="1"/>
  <c r="G1498" i="1"/>
  <c r="H1498" i="1"/>
  <c r="G1497" i="1"/>
  <c r="H1497" i="1"/>
  <c r="G1496" i="1"/>
  <c r="H1496" i="1"/>
  <c r="G1495" i="1"/>
  <c r="H1495" i="1"/>
  <c r="G1494" i="1"/>
  <c r="H1494" i="1"/>
  <c r="G1493" i="1"/>
  <c r="H1493" i="1"/>
  <c r="G1492" i="1"/>
  <c r="H1492" i="1"/>
  <c r="G1491" i="1"/>
  <c r="H1491" i="1"/>
  <c r="H1490" i="1"/>
  <c r="G1490" i="1"/>
  <c r="G1489" i="1"/>
  <c r="H1489" i="1"/>
  <c r="G1488" i="1"/>
  <c r="H1488" i="1"/>
  <c r="G1487" i="1"/>
  <c r="H1487" i="1"/>
  <c r="H1486" i="1"/>
  <c r="G1486" i="1"/>
  <c r="H1485" i="1"/>
  <c r="G1485" i="1"/>
  <c r="H1484" i="1"/>
  <c r="G1484" i="1"/>
  <c r="H1483" i="1"/>
  <c r="G1483" i="1"/>
  <c r="G1482" i="1"/>
  <c r="H1482" i="1"/>
  <c r="H1481" i="1"/>
  <c r="G1481" i="1"/>
  <c r="H1480" i="1"/>
  <c r="G1480" i="1"/>
  <c r="H1479" i="1"/>
  <c r="G1479" i="1"/>
  <c r="G1478" i="1"/>
  <c r="H1478" i="1"/>
  <c r="H1477" i="1"/>
  <c r="G1477" i="1"/>
  <c r="H1476" i="1"/>
  <c r="G1476" i="1"/>
  <c r="H1475" i="1"/>
  <c r="G1475" i="1"/>
  <c r="H1474" i="1"/>
  <c r="G1474" i="1"/>
  <c r="G1473" i="1"/>
  <c r="H1473" i="1"/>
  <c r="H1472" i="1"/>
  <c r="G1472" i="1"/>
  <c r="H1471" i="1"/>
  <c r="G1471" i="1"/>
  <c r="H1470" i="1"/>
  <c r="G1470" i="1"/>
  <c r="H1469" i="1"/>
  <c r="G1469" i="1"/>
  <c r="H1468" i="1"/>
  <c r="G1468" i="1"/>
  <c r="G1467" i="1"/>
  <c r="H1467" i="1"/>
  <c r="G1466" i="1"/>
  <c r="H1466" i="1"/>
  <c r="H1465" i="1"/>
  <c r="G1465" i="1"/>
  <c r="H1464" i="1"/>
  <c r="G1464" i="1"/>
  <c r="H1463" i="1"/>
  <c r="G1463" i="1"/>
  <c r="H1462" i="1"/>
  <c r="G1462" i="1"/>
  <c r="H1461" i="1"/>
  <c r="G1461" i="1"/>
  <c r="G1460" i="1"/>
  <c r="H1460" i="1"/>
  <c r="H1459" i="1"/>
  <c r="G1459" i="1"/>
  <c r="H1458" i="1"/>
  <c r="G1458" i="1"/>
  <c r="G1457" i="1"/>
  <c r="H1457" i="1"/>
  <c r="G1456" i="1"/>
  <c r="H1456" i="1"/>
  <c r="H1455" i="1"/>
  <c r="G1455" i="1"/>
  <c r="H1454" i="1"/>
  <c r="G1454" i="1"/>
  <c r="G1453" i="1"/>
  <c r="H1453" i="1"/>
  <c r="H1452" i="1"/>
  <c r="G1452" i="1"/>
  <c r="H1451" i="1"/>
  <c r="G1451" i="1"/>
  <c r="H1450" i="1"/>
  <c r="G1450" i="1"/>
  <c r="H1449" i="1"/>
  <c r="G1449" i="1"/>
  <c r="G1448" i="1"/>
  <c r="H1448" i="1"/>
  <c r="G1447" i="1"/>
  <c r="H1447" i="1"/>
  <c r="G1446" i="1"/>
  <c r="H1446" i="1"/>
  <c r="G1445" i="1"/>
  <c r="H1445" i="1"/>
  <c r="G1444" i="1"/>
  <c r="H1444" i="1"/>
  <c r="G1443" i="1"/>
  <c r="H1443" i="1"/>
  <c r="G1442" i="1"/>
  <c r="H1442" i="1"/>
  <c r="H1441" i="1"/>
  <c r="G1441" i="1"/>
  <c r="H1440" i="1"/>
  <c r="G1440" i="1"/>
  <c r="H1439" i="1"/>
  <c r="G1439" i="1"/>
  <c r="G1438" i="1"/>
  <c r="H1438" i="1"/>
  <c r="H1437" i="1"/>
  <c r="G1437" i="1"/>
  <c r="H1436" i="1"/>
  <c r="G1436" i="1"/>
  <c r="H1435" i="1"/>
  <c r="G1435" i="1"/>
  <c r="G1434" i="1"/>
  <c r="H1434" i="1"/>
  <c r="G1433" i="1"/>
  <c r="H1433" i="1"/>
  <c r="G1432" i="1"/>
  <c r="H1432" i="1"/>
  <c r="H1431" i="1"/>
  <c r="G1431" i="1"/>
  <c r="G1430" i="1"/>
  <c r="H1430" i="1"/>
  <c r="G1429" i="1"/>
  <c r="H1429" i="1"/>
  <c r="G1428" i="1"/>
  <c r="H1428" i="1"/>
  <c r="H1427" i="1"/>
  <c r="G1427" i="1"/>
  <c r="H1426" i="1"/>
  <c r="G1426" i="1"/>
  <c r="H1425" i="1"/>
  <c r="G1425" i="1"/>
  <c r="G1424" i="1"/>
  <c r="H1424" i="1"/>
  <c r="H1423" i="1"/>
  <c r="G1423" i="1"/>
  <c r="H1422" i="1"/>
  <c r="G1422" i="1"/>
  <c r="G1421" i="1"/>
  <c r="H1421" i="1"/>
  <c r="H1420" i="1"/>
  <c r="G1420" i="1"/>
  <c r="G1419" i="1"/>
  <c r="H1419" i="1"/>
  <c r="G1418" i="1"/>
  <c r="H1418" i="1"/>
  <c r="G1417" i="1"/>
  <c r="H1417" i="1"/>
  <c r="G1416" i="1"/>
  <c r="H1416" i="1"/>
  <c r="H1415" i="1"/>
  <c r="G1415" i="1"/>
  <c r="G1414" i="1"/>
  <c r="H1414" i="1"/>
  <c r="G1413" i="1"/>
  <c r="H1413" i="1"/>
  <c r="H1412" i="1"/>
  <c r="G1412" i="1"/>
  <c r="G1411" i="1"/>
  <c r="H1411" i="1"/>
  <c r="H1410" i="1"/>
  <c r="G1410" i="1"/>
  <c r="G1409" i="1"/>
  <c r="H1409" i="1"/>
  <c r="H1408" i="1"/>
  <c r="G1408" i="1"/>
  <c r="H1407" i="1"/>
  <c r="G1407" i="1"/>
  <c r="H1406" i="1"/>
  <c r="G1406" i="1"/>
  <c r="H1405" i="1"/>
  <c r="G1405" i="1"/>
  <c r="H1404" i="1"/>
  <c r="G1404" i="1"/>
  <c r="H1403" i="1"/>
  <c r="G1403" i="1"/>
  <c r="H1402" i="1"/>
  <c r="G1402" i="1"/>
  <c r="H1401" i="1"/>
  <c r="G1401" i="1"/>
  <c r="H1400" i="1"/>
  <c r="G1400" i="1"/>
  <c r="H1399" i="1"/>
  <c r="G1399" i="1"/>
  <c r="H1398" i="1"/>
  <c r="G1398" i="1"/>
  <c r="H1397" i="1"/>
  <c r="G1397" i="1"/>
  <c r="H1396" i="1"/>
  <c r="G1396" i="1"/>
  <c r="H1395" i="1"/>
  <c r="G1395" i="1"/>
  <c r="H1394" i="1"/>
  <c r="G1394" i="1"/>
  <c r="G1393" i="1"/>
  <c r="H1393" i="1"/>
  <c r="G1392" i="1"/>
  <c r="H1392" i="1"/>
  <c r="H1391" i="1"/>
  <c r="G1391" i="1"/>
  <c r="G1390" i="1"/>
  <c r="H1390" i="1"/>
  <c r="G1389" i="1"/>
  <c r="H1389" i="1"/>
  <c r="H1388" i="1"/>
  <c r="G1388" i="1"/>
  <c r="G1387" i="1"/>
  <c r="H1387" i="1"/>
  <c r="H1386" i="1"/>
  <c r="G1386" i="1"/>
  <c r="G1385" i="1"/>
  <c r="H1385" i="1"/>
  <c r="H1384" i="1"/>
  <c r="G1384" i="1"/>
  <c r="H1383" i="1"/>
  <c r="G1383" i="1"/>
  <c r="H1382" i="1"/>
  <c r="G1382" i="1"/>
  <c r="H1381" i="1"/>
  <c r="G1381" i="1"/>
  <c r="G1380" i="1"/>
  <c r="H1380" i="1"/>
  <c r="H1379" i="1"/>
  <c r="G1379" i="1"/>
  <c r="H1378" i="1"/>
  <c r="G1378" i="1"/>
  <c r="H1377" i="1"/>
  <c r="G1377" i="1"/>
  <c r="H1376" i="1"/>
  <c r="G1376" i="1"/>
  <c r="H1375" i="1"/>
  <c r="G1375" i="1"/>
  <c r="H1374" i="1"/>
  <c r="G1374" i="1"/>
  <c r="G1373" i="1"/>
  <c r="H1373" i="1"/>
  <c r="G1372" i="1"/>
  <c r="H1372" i="1"/>
  <c r="H1371" i="1"/>
  <c r="G1371" i="1"/>
  <c r="H1370" i="1"/>
  <c r="G1370" i="1"/>
  <c r="H1369" i="1"/>
  <c r="G1369" i="1"/>
  <c r="H1368" i="1"/>
  <c r="G1368" i="1"/>
  <c r="H1367" i="1"/>
  <c r="G1367" i="1"/>
  <c r="G1366" i="1"/>
  <c r="H1366" i="1"/>
  <c r="H1365" i="1"/>
  <c r="G1365" i="1"/>
  <c r="H1364" i="1"/>
  <c r="G1364" i="1"/>
  <c r="H1363" i="1"/>
  <c r="G1363" i="1"/>
  <c r="H1362" i="1"/>
  <c r="G1362" i="1"/>
  <c r="H1361" i="1"/>
  <c r="G1361" i="1"/>
  <c r="G1360" i="1"/>
  <c r="H1360" i="1"/>
  <c r="H1359" i="1"/>
  <c r="G1359" i="1"/>
  <c r="H1358" i="1"/>
  <c r="G1358" i="1"/>
  <c r="H1357" i="1"/>
  <c r="G1357" i="1"/>
  <c r="H1356" i="1"/>
  <c r="G1356" i="1"/>
  <c r="G1355" i="1"/>
  <c r="H1355" i="1"/>
  <c r="H1354" i="1"/>
  <c r="G1354" i="1"/>
  <c r="H1353" i="1"/>
  <c r="G1353" i="1"/>
  <c r="H1352" i="1"/>
  <c r="G1352" i="1"/>
  <c r="G1351" i="1"/>
  <c r="H1351" i="1"/>
  <c r="G1350" i="1"/>
  <c r="H1350" i="1"/>
  <c r="G1349" i="1"/>
  <c r="H1349" i="1"/>
  <c r="G1348" i="1"/>
  <c r="H1348" i="1"/>
  <c r="H1347" i="1"/>
  <c r="G1347" i="1"/>
  <c r="H1345" i="1"/>
  <c r="G1345" i="1"/>
  <c r="G1344" i="1"/>
  <c r="H1344" i="1"/>
  <c r="H1343" i="1"/>
  <c r="G1343" i="1"/>
  <c r="H1342" i="1"/>
  <c r="G1342" i="1"/>
  <c r="H1341" i="1"/>
  <c r="G1341" i="1"/>
  <c r="G1340" i="1"/>
  <c r="H1340" i="1"/>
  <c r="H1339" i="1"/>
  <c r="G1339" i="1"/>
  <c r="H1338" i="1"/>
  <c r="G1338" i="1"/>
  <c r="H1337" i="1"/>
  <c r="G1337" i="1"/>
  <c r="H1336" i="1"/>
  <c r="G1336" i="1"/>
  <c r="H1335" i="1"/>
  <c r="G1335" i="1"/>
  <c r="H1334" i="1"/>
  <c r="G1334" i="1"/>
  <c r="H1333" i="1"/>
  <c r="G1333" i="1"/>
  <c r="H1332" i="1"/>
  <c r="G1332" i="1"/>
  <c r="H1331" i="1"/>
  <c r="G1331" i="1"/>
  <c r="G1330" i="1"/>
  <c r="H1330" i="1"/>
  <c r="H1329" i="1"/>
  <c r="G1329" i="1"/>
  <c r="H1328" i="1"/>
  <c r="G1328" i="1"/>
  <c r="H1327" i="1"/>
  <c r="G1327" i="1"/>
  <c r="H1326" i="1"/>
  <c r="G1326" i="1"/>
  <c r="G1325" i="1"/>
  <c r="H1325" i="1"/>
  <c r="G1324" i="1"/>
  <c r="H1324" i="1"/>
  <c r="H1323" i="1"/>
  <c r="G1323" i="1"/>
  <c r="G1322" i="1"/>
  <c r="H1322" i="1"/>
  <c r="H1321" i="1"/>
  <c r="G1321"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H1305" i="1"/>
  <c r="G1305" i="1"/>
  <c r="H1304" i="1"/>
  <c r="G1304" i="1"/>
  <c r="H1303" i="1"/>
  <c r="G1303" i="1"/>
  <c r="H1302" i="1"/>
  <c r="G1302" i="1"/>
  <c r="H1301" i="1"/>
  <c r="G1301" i="1"/>
  <c r="H1300" i="1"/>
  <c r="G1300" i="1"/>
  <c r="H1299" i="1"/>
  <c r="G1299" i="1"/>
  <c r="H1298" i="1"/>
  <c r="G1298" i="1"/>
  <c r="H1297" i="1"/>
  <c r="G1297" i="1"/>
  <c r="H1296" i="1"/>
  <c r="G1296" i="1"/>
  <c r="H1295" i="1"/>
  <c r="G1295" i="1"/>
  <c r="H1294" i="1"/>
  <c r="G1294" i="1"/>
  <c r="H1293" i="1"/>
  <c r="G1293" i="1"/>
  <c r="H1292" i="1"/>
  <c r="G1292" i="1"/>
  <c r="H1291" i="1"/>
  <c r="G1291" i="1"/>
  <c r="H1290" i="1"/>
  <c r="G1290" i="1"/>
  <c r="H1289" i="1"/>
  <c r="G1289" i="1"/>
  <c r="H1288" i="1"/>
  <c r="G1288" i="1"/>
  <c r="H1287" i="1"/>
  <c r="G1287" i="1"/>
  <c r="H1286" i="1"/>
  <c r="G1286" i="1"/>
  <c r="H1285" i="1"/>
  <c r="G1285" i="1"/>
  <c r="H1284" i="1"/>
  <c r="G1284" i="1"/>
  <c r="H1283" i="1"/>
  <c r="G1283" i="1"/>
  <c r="H1282" i="1"/>
  <c r="G1282" i="1"/>
  <c r="H1281" i="1"/>
  <c r="G1281" i="1"/>
  <c r="H1280" i="1"/>
  <c r="G1280" i="1"/>
  <c r="H1279" i="1"/>
  <c r="G1279" i="1"/>
  <c r="H1278" i="1"/>
  <c r="G1278" i="1"/>
  <c r="H1277" i="1"/>
  <c r="G1277" i="1"/>
  <c r="H1276" i="1"/>
  <c r="G1276" i="1"/>
  <c r="H1275" i="1"/>
  <c r="G1275" i="1"/>
  <c r="H1274" i="1"/>
  <c r="G1274" i="1"/>
  <c r="H1273" i="1"/>
  <c r="G1273" i="1"/>
  <c r="H1272" i="1"/>
  <c r="G1272" i="1"/>
  <c r="H1271" i="1"/>
  <c r="G1271" i="1"/>
  <c r="H1270" i="1"/>
  <c r="G1270" i="1"/>
  <c r="H1269" i="1"/>
  <c r="G1269" i="1"/>
  <c r="H1268" i="1"/>
  <c r="G1268" i="1"/>
  <c r="H1267" i="1"/>
  <c r="G1267" i="1"/>
  <c r="H1266" i="1"/>
  <c r="G1266" i="1"/>
  <c r="H1265" i="1"/>
  <c r="G1265" i="1"/>
  <c r="H1264" i="1"/>
  <c r="G1264" i="1"/>
  <c r="H1263" i="1"/>
  <c r="G1263" i="1"/>
  <c r="H1262" i="1"/>
  <c r="G1262" i="1"/>
  <c r="H1261" i="1"/>
  <c r="G1261" i="1"/>
  <c r="H1260" i="1"/>
  <c r="G1260" i="1"/>
  <c r="H1259" i="1"/>
  <c r="G1259" i="1"/>
  <c r="G1258" i="1"/>
  <c r="H1258" i="1"/>
  <c r="G1257" i="1"/>
  <c r="H1257" i="1"/>
  <c r="G1256" i="1"/>
  <c r="H1256" i="1"/>
  <c r="H1255" i="1"/>
  <c r="G1255" i="1"/>
  <c r="H1254" i="1"/>
  <c r="G1254" i="1"/>
  <c r="H1253" i="1"/>
  <c r="G1253" i="1"/>
  <c r="H1252" i="1"/>
  <c r="G1252" i="1"/>
  <c r="H1251" i="1"/>
  <c r="G1251" i="1"/>
  <c r="H1250" i="1"/>
  <c r="G1250" i="1"/>
  <c r="H1249" i="1"/>
  <c r="G1249" i="1"/>
  <c r="H1248" i="1"/>
  <c r="G1248" i="1"/>
  <c r="G1247" i="1"/>
  <c r="H1247" i="1"/>
  <c r="G1246" i="1"/>
  <c r="H1246" i="1"/>
  <c r="G1245" i="1"/>
  <c r="H1245" i="1"/>
  <c r="G1244" i="1"/>
  <c r="H1244" i="1"/>
  <c r="H1243" i="1"/>
  <c r="G1243" i="1"/>
  <c r="H1242" i="1"/>
  <c r="G1242" i="1"/>
  <c r="H1241" i="1"/>
  <c r="G1241" i="1"/>
  <c r="H1240" i="1"/>
  <c r="G1240" i="1"/>
  <c r="G1239" i="1"/>
  <c r="H1239" i="1"/>
  <c r="G1238" i="1"/>
  <c r="H1238" i="1"/>
  <c r="G1237" i="1"/>
  <c r="H1237" i="1"/>
  <c r="G1236" i="1"/>
  <c r="H1236" i="1"/>
  <c r="G1235" i="1"/>
  <c r="H1235" i="1"/>
  <c r="G1234" i="1"/>
  <c r="H1234" i="1"/>
  <c r="G1233" i="1"/>
  <c r="H1233" i="1"/>
  <c r="H1232" i="1"/>
  <c r="G1232" i="1"/>
  <c r="G1231" i="1"/>
  <c r="H1231" i="1"/>
  <c r="G1230" i="1"/>
  <c r="H1230" i="1"/>
  <c r="G1229" i="1"/>
  <c r="H1229" i="1"/>
  <c r="G1228" i="1"/>
  <c r="H1228" i="1"/>
  <c r="H1227" i="1"/>
  <c r="G1227" i="1"/>
  <c r="G1226" i="1"/>
  <c r="H1226" i="1"/>
  <c r="G1225" i="1"/>
  <c r="H1225" i="1"/>
  <c r="G1224" i="1"/>
  <c r="H1224" i="1"/>
  <c r="H1223" i="1"/>
  <c r="G1223" i="1"/>
  <c r="H1222" i="1"/>
  <c r="G1222" i="1"/>
  <c r="H1221" i="1"/>
  <c r="G1221" i="1"/>
  <c r="G1220" i="1"/>
  <c r="H1220" i="1"/>
  <c r="G1219" i="1"/>
  <c r="H1219" i="1"/>
  <c r="G1218" i="1"/>
  <c r="H1218" i="1"/>
  <c r="G1217" i="1"/>
  <c r="H1217" i="1"/>
  <c r="G1216" i="1"/>
  <c r="H1216" i="1"/>
  <c r="G1215" i="1"/>
  <c r="H1215" i="1"/>
  <c r="G1214" i="1"/>
  <c r="H1214" i="1"/>
  <c r="G1213" i="1"/>
  <c r="H1213" i="1"/>
  <c r="H1212" i="1"/>
  <c r="G1212" i="1"/>
  <c r="H1211" i="1"/>
  <c r="G1211" i="1"/>
  <c r="H1210" i="1"/>
  <c r="G1210" i="1"/>
  <c r="H1209" i="1"/>
  <c r="G1209" i="1"/>
  <c r="H1208" i="1"/>
  <c r="G1208" i="1"/>
  <c r="H1207" i="1"/>
  <c r="G1207" i="1"/>
  <c r="H1206" i="1"/>
  <c r="G1206" i="1"/>
  <c r="G1205" i="1"/>
  <c r="H1205" i="1"/>
  <c r="H1204" i="1"/>
  <c r="G1204" i="1"/>
  <c r="G1203" i="1"/>
  <c r="H1203" i="1"/>
  <c r="H1202" i="1"/>
  <c r="G1202" i="1"/>
  <c r="H1201" i="1"/>
  <c r="G1201" i="1"/>
  <c r="H1200" i="1"/>
  <c r="G1200" i="1"/>
  <c r="H1199" i="1"/>
  <c r="G1199" i="1"/>
  <c r="H1198" i="1"/>
  <c r="G1198" i="1"/>
  <c r="G1197" i="1"/>
  <c r="H1197" i="1"/>
  <c r="H1196" i="1"/>
  <c r="G1196" i="1"/>
  <c r="H1195" i="1"/>
  <c r="G1195" i="1"/>
  <c r="H1194" i="1"/>
  <c r="G1194" i="1"/>
  <c r="H1193" i="1"/>
  <c r="G1193" i="1"/>
  <c r="G1192" i="1"/>
  <c r="H1192" i="1"/>
  <c r="G1191" i="1"/>
  <c r="H1191" i="1"/>
  <c r="G1190" i="1"/>
  <c r="H1190" i="1"/>
  <c r="H1189" i="1"/>
  <c r="G1189" i="1"/>
  <c r="H1188" i="1"/>
  <c r="G1188" i="1"/>
  <c r="G1187" i="1"/>
  <c r="H1187" i="1"/>
  <c r="H1186" i="1"/>
  <c r="G1186" i="1"/>
  <c r="G1185" i="1"/>
  <c r="H1185" i="1"/>
  <c r="G1184" i="1"/>
  <c r="H1184" i="1"/>
  <c r="G1183" i="1"/>
  <c r="H1183" i="1"/>
  <c r="H1182" i="1"/>
  <c r="G1182" i="1"/>
  <c r="G1181" i="1"/>
  <c r="H1181" i="1"/>
  <c r="G1180" i="1"/>
  <c r="H1180" i="1"/>
  <c r="G1179" i="1"/>
  <c r="H1179" i="1"/>
  <c r="H1178" i="1"/>
  <c r="G1178" i="1"/>
  <c r="H1177" i="1"/>
  <c r="G1177" i="1"/>
  <c r="G1176" i="1"/>
  <c r="H1176" i="1"/>
  <c r="H1175" i="1"/>
  <c r="G1175" i="1"/>
  <c r="G1174" i="1"/>
  <c r="H1174" i="1"/>
  <c r="G1173" i="1"/>
  <c r="H1173" i="1"/>
  <c r="H1172" i="1"/>
  <c r="G1172" i="1"/>
  <c r="H1171" i="1"/>
  <c r="G1171" i="1"/>
  <c r="H1170" i="1"/>
  <c r="G1170" i="1"/>
  <c r="H1169" i="1"/>
  <c r="G1169" i="1"/>
  <c r="H1168" i="1"/>
  <c r="G1168" i="1"/>
  <c r="H1167" i="1"/>
  <c r="G1167" i="1"/>
  <c r="H1166" i="1"/>
  <c r="G1166" i="1"/>
  <c r="H1165" i="1"/>
  <c r="G1165" i="1"/>
  <c r="H1164" i="1"/>
  <c r="G1164" i="1"/>
  <c r="G1163" i="1"/>
  <c r="H1163" i="1"/>
  <c r="H1162" i="1"/>
  <c r="G1162" i="1"/>
  <c r="H1161" i="1"/>
  <c r="G1161" i="1"/>
  <c r="H1160" i="1"/>
  <c r="G1160" i="1"/>
  <c r="G1159" i="1"/>
  <c r="H1159" i="1"/>
  <c r="G1158" i="1"/>
  <c r="H1158" i="1"/>
  <c r="H1157" i="1"/>
  <c r="G1157" i="1"/>
  <c r="G1156" i="1"/>
  <c r="H1156" i="1"/>
  <c r="G1155" i="1"/>
  <c r="H1155" i="1"/>
  <c r="H1154" i="1"/>
  <c r="G1154" i="1"/>
  <c r="H1153" i="1"/>
  <c r="G1153" i="1"/>
  <c r="H1152" i="1"/>
  <c r="G1152" i="1"/>
  <c r="H1151" i="1"/>
  <c r="G1151" i="1"/>
  <c r="H1150" i="1"/>
  <c r="G1150" i="1"/>
  <c r="H1149" i="1"/>
  <c r="G1149" i="1"/>
  <c r="H1148" i="1"/>
  <c r="G1148" i="1"/>
  <c r="H1147" i="1"/>
  <c r="G1147" i="1"/>
  <c r="G1146" i="1"/>
  <c r="H1146" i="1"/>
  <c r="G1145" i="1"/>
  <c r="H1145" i="1"/>
  <c r="H1144" i="1"/>
  <c r="G1144" i="1"/>
  <c r="G1143" i="1"/>
  <c r="H1143" i="1"/>
  <c r="H1142" i="1"/>
  <c r="G1142" i="1"/>
  <c r="H1141" i="1"/>
  <c r="G1141" i="1"/>
  <c r="H1140" i="1"/>
  <c r="G1140" i="1"/>
  <c r="H1139" i="1"/>
  <c r="G1139" i="1"/>
  <c r="H1138" i="1"/>
  <c r="G1138" i="1"/>
  <c r="H1137" i="1"/>
  <c r="G1137" i="1"/>
  <c r="H1136" i="1"/>
  <c r="G1136" i="1"/>
  <c r="H1135" i="1"/>
  <c r="G1135" i="1"/>
  <c r="G1134" i="1"/>
  <c r="H1134" i="1"/>
  <c r="H1133" i="1"/>
  <c r="G1133" i="1"/>
  <c r="G1132" i="1"/>
  <c r="H1132" i="1"/>
  <c r="G1131" i="1"/>
  <c r="H1131" i="1"/>
  <c r="H1130" i="1"/>
  <c r="G1130" i="1"/>
  <c r="G1129" i="1"/>
  <c r="H1129" i="1"/>
  <c r="H1128" i="1"/>
  <c r="G1128" i="1"/>
  <c r="G1127" i="1"/>
  <c r="H1127" i="1"/>
  <c r="G1126" i="1"/>
  <c r="H1126" i="1"/>
  <c r="H1123" i="1"/>
  <c r="G1123" i="1"/>
  <c r="H1122" i="1"/>
  <c r="G1122" i="1"/>
  <c r="H1121" i="1"/>
  <c r="G1121" i="1"/>
  <c r="H1120" i="1"/>
  <c r="G1120" i="1"/>
  <c r="H1119" i="1"/>
  <c r="G1119" i="1"/>
  <c r="G1118" i="1"/>
  <c r="H1118" i="1"/>
  <c r="H1117" i="1"/>
  <c r="G1117" i="1"/>
  <c r="H1116" i="1"/>
  <c r="G1116" i="1"/>
  <c r="H1115" i="1"/>
  <c r="G1115" i="1"/>
  <c r="H1114" i="1"/>
  <c r="G1114" i="1"/>
  <c r="G1113" i="1"/>
  <c r="H1113" i="1"/>
  <c r="G1111" i="1"/>
  <c r="H1111" i="1"/>
  <c r="H1110" i="1"/>
  <c r="G1110" i="1"/>
  <c r="H1109" i="1"/>
  <c r="G1109" i="1"/>
  <c r="H1108" i="1"/>
  <c r="G1108" i="1"/>
  <c r="H1107" i="1"/>
  <c r="G1107" i="1"/>
  <c r="H1106" i="1"/>
  <c r="G1106" i="1"/>
  <c r="G1105" i="1"/>
  <c r="H1105" i="1"/>
  <c r="H1104" i="1"/>
  <c r="G1104" i="1"/>
  <c r="G1103" i="1"/>
  <c r="H1103" i="1"/>
  <c r="G1102" i="1"/>
  <c r="H1102" i="1"/>
  <c r="G1101" i="1"/>
  <c r="H1101" i="1"/>
  <c r="G1100" i="1"/>
  <c r="H1100" i="1"/>
  <c r="G1099" i="1"/>
  <c r="H1099" i="1"/>
  <c r="H1098" i="1"/>
  <c r="G1098" i="1"/>
  <c r="H1097" i="1"/>
  <c r="G1097" i="1"/>
  <c r="H1096" i="1"/>
  <c r="G1096" i="1"/>
  <c r="H1095" i="1"/>
  <c r="G1095" i="1"/>
  <c r="H1092" i="1"/>
  <c r="G1092" i="1"/>
  <c r="H1091" i="1"/>
  <c r="G1091" i="1"/>
  <c r="H1090" i="1"/>
  <c r="G1090" i="1"/>
  <c r="G1089" i="1"/>
  <c r="H1089" i="1"/>
  <c r="H1088" i="1"/>
  <c r="G1088" i="1"/>
  <c r="G1086" i="1"/>
  <c r="H1086" i="1"/>
  <c r="G1085" i="1"/>
  <c r="H1085" i="1"/>
  <c r="G1084" i="1"/>
  <c r="H1084" i="1"/>
  <c r="G1083" i="1"/>
  <c r="H1083" i="1"/>
  <c r="H1082" i="1"/>
  <c r="G1082" i="1"/>
  <c r="H1080" i="1"/>
  <c r="G1080" i="1"/>
  <c r="H1079" i="1"/>
  <c r="G1079" i="1"/>
  <c r="H1078" i="1"/>
  <c r="G1078" i="1"/>
  <c r="H1077" i="1"/>
  <c r="G1077" i="1"/>
  <c r="H1073" i="1"/>
  <c r="G1073" i="1"/>
  <c r="H1072" i="1"/>
  <c r="G1072" i="1"/>
  <c r="H1071" i="1"/>
  <c r="G1071" i="1"/>
  <c r="H1070" i="1"/>
  <c r="G1070" i="1"/>
  <c r="H1069" i="1"/>
  <c r="G1069" i="1"/>
  <c r="H1067" i="1"/>
  <c r="G1067" i="1"/>
  <c r="H1066" i="1"/>
  <c r="G1066" i="1"/>
  <c r="H1065" i="1"/>
  <c r="G1065" i="1"/>
  <c r="H1064" i="1"/>
  <c r="G1064" i="1"/>
  <c r="H1063" i="1"/>
  <c r="G1063" i="1"/>
  <c r="H1062" i="1"/>
  <c r="G1062" i="1"/>
  <c r="H1060" i="1"/>
  <c r="G1060" i="1"/>
  <c r="H1059" i="1"/>
  <c r="G1059" i="1"/>
  <c r="H1058" i="1"/>
  <c r="G1058" i="1"/>
  <c r="H1056" i="1"/>
  <c r="G1056" i="1"/>
  <c r="H1055" i="1"/>
  <c r="G1055" i="1"/>
  <c r="H1054" i="1"/>
  <c r="G1054" i="1"/>
  <c r="H1053" i="1"/>
  <c r="G1053" i="1"/>
  <c r="H1052" i="1"/>
  <c r="G1052" i="1"/>
  <c r="H1051" i="1"/>
  <c r="G1051" i="1"/>
  <c r="G1049" i="1"/>
  <c r="H1049" i="1"/>
  <c r="H1048" i="1"/>
  <c r="G1048" i="1"/>
  <c r="H1047" i="1"/>
  <c r="G1047" i="1"/>
  <c r="H1045" i="1"/>
  <c r="G1045" i="1"/>
  <c r="H1044" i="1"/>
  <c r="G1044" i="1"/>
  <c r="G1043" i="1"/>
  <c r="H1043" i="1"/>
  <c r="H1042" i="1"/>
  <c r="G1042" i="1"/>
  <c r="G1041" i="1"/>
  <c r="H1041" i="1"/>
  <c r="H1039" i="1"/>
  <c r="G1039" i="1"/>
  <c r="H1038" i="1"/>
  <c r="G1038" i="1"/>
  <c r="H1037" i="1"/>
  <c r="G1037" i="1"/>
  <c r="G1036" i="1"/>
  <c r="H1036" i="1"/>
  <c r="G1035" i="1"/>
  <c r="H1035" i="1"/>
  <c r="H1033" i="1"/>
  <c r="G1033" i="1"/>
  <c r="G1032" i="1"/>
  <c r="H1032" i="1"/>
  <c r="H1031" i="1"/>
  <c r="G1031" i="1"/>
  <c r="H1030" i="1"/>
  <c r="G1030" i="1"/>
  <c r="G1029" i="1"/>
  <c r="H1029" i="1"/>
  <c r="G1028" i="1"/>
  <c r="H1028" i="1"/>
  <c r="G1027" i="1"/>
  <c r="H1027" i="1"/>
  <c r="G1026" i="1"/>
  <c r="H1026" i="1"/>
  <c r="G1025" i="1"/>
  <c r="H1025" i="1"/>
  <c r="H1023" i="1"/>
  <c r="G1023" i="1"/>
  <c r="G1022" i="1"/>
  <c r="H1022" i="1"/>
  <c r="H1021" i="1"/>
  <c r="G1021" i="1"/>
  <c r="H1020" i="1"/>
  <c r="G1020" i="1"/>
  <c r="H1019" i="1"/>
  <c r="G1019" i="1"/>
  <c r="G1016" i="1"/>
  <c r="H1016" i="1"/>
  <c r="G1015" i="1"/>
  <c r="H1015" i="1"/>
  <c r="G1014" i="1"/>
  <c r="H1014" i="1"/>
  <c r="G1010" i="1"/>
  <c r="H1010" i="1"/>
  <c r="G1009" i="1"/>
  <c r="H1009" i="1"/>
  <c r="G1008" i="1"/>
  <c r="H1008" i="1"/>
  <c r="G1007" i="1"/>
  <c r="H1007" i="1"/>
  <c r="G1006" i="1"/>
  <c r="H1006" i="1"/>
  <c r="G1005" i="1"/>
  <c r="H1005" i="1"/>
  <c r="G1004" i="1"/>
  <c r="H1004" i="1"/>
  <c r="G1003" i="1"/>
  <c r="H1003" i="1"/>
  <c r="H1002" i="1"/>
  <c r="G1002" i="1"/>
  <c r="H1001" i="1"/>
  <c r="G1001" i="1"/>
  <c r="H1000" i="1"/>
  <c r="G1000" i="1"/>
  <c r="H999" i="1"/>
  <c r="G999" i="1"/>
  <c r="H998" i="1"/>
  <c r="G998" i="1"/>
  <c r="H997" i="1"/>
  <c r="G997" i="1"/>
  <c r="H996" i="1"/>
  <c r="G996" i="1"/>
  <c r="G995" i="1"/>
  <c r="H995" i="1"/>
  <c r="H994" i="1"/>
  <c r="G994" i="1"/>
  <c r="H993" i="1"/>
  <c r="G993" i="1"/>
  <c r="G992" i="1"/>
  <c r="H992" i="1"/>
  <c r="G991" i="1"/>
  <c r="H991" i="1"/>
  <c r="H990" i="1"/>
  <c r="G990" i="1"/>
  <c r="G989" i="1"/>
  <c r="H989" i="1"/>
  <c r="G988" i="1"/>
  <c r="H988" i="1"/>
  <c r="G987" i="1"/>
  <c r="H987" i="1"/>
  <c r="G986" i="1"/>
  <c r="H986" i="1"/>
  <c r="H985" i="1"/>
  <c r="G985" i="1"/>
  <c r="H984" i="1"/>
  <c r="G984" i="1"/>
  <c r="H983" i="1"/>
  <c r="G983" i="1"/>
  <c r="H982" i="1"/>
  <c r="G982" i="1"/>
  <c r="H981" i="1"/>
  <c r="G981" i="1"/>
  <c r="H980" i="1"/>
  <c r="G980" i="1"/>
  <c r="H979" i="1"/>
  <c r="G979" i="1"/>
  <c r="G978" i="1"/>
  <c r="H978" i="1"/>
  <c r="G977" i="1"/>
  <c r="H977" i="1"/>
  <c r="H976" i="1"/>
  <c r="G976" i="1"/>
  <c r="H975" i="1"/>
  <c r="G975" i="1"/>
  <c r="H974" i="1"/>
  <c r="G974" i="1"/>
  <c r="G973" i="1"/>
  <c r="H973" i="1"/>
  <c r="G972" i="1"/>
  <c r="H972" i="1"/>
  <c r="G971" i="1"/>
  <c r="H971" i="1"/>
  <c r="G970" i="1"/>
  <c r="H970" i="1"/>
  <c r="H969" i="1"/>
  <c r="G969" i="1"/>
  <c r="G968" i="1"/>
  <c r="H968" i="1"/>
  <c r="G967" i="1"/>
  <c r="H967" i="1"/>
  <c r="G966" i="1"/>
  <c r="H966" i="1"/>
  <c r="H965" i="1"/>
  <c r="G965" i="1"/>
  <c r="G964" i="1"/>
  <c r="H964" i="1"/>
  <c r="G963" i="1"/>
  <c r="H963" i="1"/>
  <c r="H962" i="1"/>
  <c r="G962" i="1"/>
  <c r="G961" i="1"/>
  <c r="H961" i="1"/>
  <c r="G960" i="1"/>
  <c r="H960" i="1"/>
  <c r="H959" i="1"/>
  <c r="G959" i="1"/>
  <c r="G958" i="1"/>
  <c r="H958" i="1"/>
  <c r="G957" i="1"/>
  <c r="H957" i="1"/>
  <c r="G956" i="1"/>
  <c r="H956" i="1"/>
  <c r="H955" i="1"/>
  <c r="G955" i="1"/>
  <c r="G954" i="1"/>
  <c r="H954" i="1"/>
  <c r="G953" i="1"/>
  <c r="H953" i="1"/>
  <c r="G952" i="1"/>
  <c r="H952" i="1"/>
  <c r="G951" i="1"/>
  <c r="H951" i="1"/>
  <c r="H950" i="1"/>
  <c r="G950" i="1"/>
  <c r="G949" i="1"/>
  <c r="H949" i="1"/>
  <c r="G948" i="1"/>
  <c r="H948" i="1"/>
  <c r="H947" i="1"/>
  <c r="G947" i="1"/>
  <c r="H946" i="1"/>
  <c r="G946" i="1"/>
  <c r="H945" i="1"/>
  <c r="G945" i="1"/>
  <c r="H944" i="1"/>
  <c r="G944" i="1"/>
  <c r="H943" i="1"/>
  <c r="G943" i="1"/>
  <c r="H942" i="1"/>
  <c r="G942" i="1"/>
  <c r="G941" i="1"/>
  <c r="H941" i="1"/>
  <c r="G940" i="1"/>
  <c r="H940" i="1"/>
  <c r="H939" i="1"/>
  <c r="G939" i="1"/>
  <c r="H938" i="1"/>
  <c r="G938" i="1"/>
  <c r="H937" i="1"/>
  <c r="G937" i="1"/>
  <c r="H936" i="1"/>
  <c r="G936" i="1"/>
  <c r="H935" i="1"/>
  <c r="G935" i="1"/>
  <c r="H934" i="1"/>
  <c r="G934" i="1"/>
  <c r="G933" i="1"/>
  <c r="H933" i="1"/>
  <c r="G932" i="1"/>
  <c r="H932" i="1"/>
  <c r="G931" i="1"/>
  <c r="H931" i="1"/>
  <c r="G930" i="1"/>
  <c r="H930" i="1"/>
  <c r="G929" i="1"/>
  <c r="H929" i="1"/>
  <c r="G928" i="1"/>
  <c r="H928" i="1"/>
  <c r="G927" i="1"/>
  <c r="H927" i="1"/>
  <c r="H926" i="1"/>
  <c r="G926" i="1"/>
  <c r="G925" i="1"/>
  <c r="H925" i="1"/>
  <c r="H924" i="1"/>
  <c r="G924" i="1"/>
  <c r="H923" i="1"/>
  <c r="G923" i="1"/>
  <c r="H922" i="1"/>
  <c r="G922" i="1"/>
  <c r="H921" i="1"/>
  <c r="G921" i="1"/>
  <c r="H920" i="1"/>
  <c r="G920" i="1"/>
  <c r="G919" i="1"/>
  <c r="H919" i="1"/>
  <c r="H918" i="1"/>
  <c r="G918" i="1"/>
  <c r="H917" i="1"/>
  <c r="G917" i="1"/>
  <c r="H916" i="1"/>
  <c r="G916" i="1"/>
  <c r="H915" i="1"/>
  <c r="G915" i="1"/>
  <c r="H914" i="1"/>
  <c r="G914" i="1"/>
  <c r="H913" i="1"/>
  <c r="G913" i="1"/>
  <c r="H912" i="1"/>
  <c r="G912" i="1"/>
  <c r="H911" i="1"/>
  <c r="G911" i="1"/>
  <c r="G910" i="1"/>
  <c r="H910" i="1"/>
  <c r="H909" i="1"/>
  <c r="G909" i="1"/>
  <c r="G908" i="1"/>
  <c r="H908" i="1"/>
  <c r="H907" i="1"/>
  <c r="G907" i="1"/>
  <c r="H906" i="1"/>
  <c r="G906" i="1"/>
  <c r="G905" i="1"/>
  <c r="H905" i="1"/>
  <c r="G904" i="1"/>
  <c r="H904" i="1"/>
  <c r="H903" i="1"/>
  <c r="G903" i="1"/>
  <c r="G902" i="1"/>
  <c r="H902" i="1"/>
  <c r="H901" i="1"/>
  <c r="G901" i="1"/>
  <c r="H900" i="1"/>
  <c r="G900" i="1"/>
  <c r="G899" i="1"/>
  <c r="H899" i="1"/>
  <c r="G898" i="1"/>
  <c r="H898" i="1"/>
  <c r="H897" i="1"/>
  <c r="G897" i="1"/>
  <c r="G896" i="1"/>
  <c r="H896" i="1"/>
  <c r="G895" i="1"/>
  <c r="H895" i="1"/>
  <c r="G894" i="1"/>
  <c r="H894" i="1"/>
  <c r="G893" i="1"/>
  <c r="H893" i="1"/>
  <c r="G892" i="1"/>
  <c r="H892" i="1"/>
  <c r="H891" i="1"/>
  <c r="G891" i="1"/>
  <c r="H890" i="1"/>
  <c r="G890" i="1"/>
  <c r="G889" i="1"/>
  <c r="H889" i="1"/>
  <c r="H888" i="1"/>
  <c r="G888" i="1"/>
  <c r="H887" i="1"/>
  <c r="G887" i="1"/>
  <c r="H886" i="1"/>
  <c r="G886" i="1"/>
  <c r="H885" i="1"/>
  <c r="G885" i="1"/>
  <c r="G884" i="1"/>
  <c r="H884" i="1"/>
  <c r="H883" i="1"/>
  <c r="G883" i="1"/>
  <c r="G882" i="1"/>
  <c r="H882" i="1"/>
  <c r="G881" i="1"/>
  <c r="H881" i="1"/>
  <c r="G880" i="1"/>
  <c r="H880" i="1"/>
  <c r="G879" i="1"/>
  <c r="H879" i="1"/>
  <c r="H878" i="1"/>
  <c r="G878" i="1"/>
  <c r="H877" i="1"/>
  <c r="G877" i="1"/>
  <c r="H876" i="1"/>
  <c r="G876" i="1"/>
  <c r="H875" i="1"/>
  <c r="G875" i="1"/>
  <c r="H874" i="1"/>
  <c r="G874" i="1"/>
  <c r="G873" i="1"/>
  <c r="H873" i="1"/>
  <c r="G872" i="1"/>
  <c r="H872" i="1"/>
  <c r="G871" i="1"/>
  <c r="H871" i="1"/>
  <c r="G870" i="1"/>
  <c r="H870" i="1"/>
  <c r="H869" i="1"/>
  <c r="G869" i="1"/>
  <c r="G868" i="1"/>
  <c r="H868" i="1"/>
  <c r="G867" i="1"/>
  <c r="H867" i="1"/>
  <c r="G866" i="1"/>
  <c r="H866" i="1"/>
  <c r="G865" i="1"/>
  <c r="H865" i="1"/>
  <c r="G864" i="1"/>
  <c r="H864" i="1"/>
  <c r="H863" i="1"/>
  <c r="G863" i="1"/>
  <c r="H862" i="1"/>
  <c r="G862" i="1"/>
  <c r="H861" i="1"/>
  <c r="G861" i="1"/>
  <c r="G860" i="1"/>
  <c r="H860" i="1"/>
  <c r="H859" i="1"/>
  <c r="G859" i="1"/>
  <c r="H858" i="1"/>
  <c r="G858" i="1"/>
  <c r="H857" i="1"/>
  <c r="G857" i="1"/>
  <c r="G856" i="1"/>
  <c r="H856" i="1"/>
  <c r="H855" i="1"/>
  <c r="G855" i="1"/>
  <c r="H854" i="1"/>
  <c r="G854" i="1"/>
  <c r="H853" i="1"/>
  <c r="G853" i="1"/>
  <c r="G852" i="1"/>
  <c r="H852" i="1"/>
  <c r="H851" i="1"/>
  <c r="G851" i="1"/>
  <c r="H850" i="1"/>
  <c r="G850" i="1"/>
  <c r="H849" i="1"/>
  <c r="G849" i="1"/>
  <c r="H848" i="1"/>
  <c r="G848" i="1"/>
  <c r="H847" i="1"/>
  <c r="G847" i="1"/>
  <c r="G846" i="1"/>
  <c r="H846" i="1"/>
  <c r="H845" i="1"/>
  <c r="G845" i="1"/>
  <c r="G844" i="1"/>
  <c r="H844" i="1"/>
  <c r="G843" i="1"/>
  <c r="H843" i="1"/>
  <c r="H842" i="1"/>
  <c r="G842" i="1"/>
  <c r="H841" i="1"/>
  <c r="G841" i="1"/>
  <c r="G840" i="1"/>
  <c r="H840" i="1"/>
  <c r="G839" i="1"/>
  <c r="H839" i="1"/>
  <c r="G838" i="1"/>
  <c r="H838" i="1"/>
  <c r="H837" i="1"/>
  <c r="G837" i="1"/>
  <c r="H836" i="1"/>
  <c r="G836" i="1"/>
  <c r="H835" i="1"/>
  <c r="G835" i="1"/>
  <c r="H834" i="1"/>
  <c r="G834" i="1"/>
  <c r="G833" i="1"/>
  <c r="H833" i="1"/>
  <c r="H832" i="1"/>
  <c r="G832" i="1"/>
  <c r="H831" i="1"/>
  <c r="G831" i="1"/>
  <c r="H830" i="1"/>
  <c r="G830" i="1"/>
  <c r="G829" i="1"/>
  <c r="H829" i="1"/>
  <c r="G828" i="1"/>
  <c r="H828" i="1"/>
  <c r="G827" i="1"/>
  <c r="H827" i="1"/>
  <c r="H826" i="1"/>
  <c r="G826" i="1"/>
  <c r="H825" i="1"/>
  <c r="G825" i="1"/>
  <c r="H824" i="1"/>
  <c r="G824" i="1"/>
  <c r="G823" i="1"/>
  <c r="H823" i="1"/>
  <c r="H822" i="1"/>
  <c r="G822" i="1"/>
  <c r="G821" i="1"/>
  <c r="H821" i="1"/>
  <c r="G820" i="1"/>
  <c r="H820" i="1"/>
  <c r="G819" i="1"/>
  <c r="H819" i="1"/>
  <c r="H818" i="1"/>
  <c r="G818" i="1"/>
  <c r="G817" i="1"/>
  <c r="H817" i="1"/>
  <c r="G816" i="1"/>
  <c r="H816" i="1"/>
  <c r="G815" i="1"/>
  <c r="H815" i="1"/>
  <c r="G814" i="1"/>
  <c r="H814" i="1"/>
  <c r="G813" i="1"/>
  <c r="H813" i="1"/>
  <c r="G812" i="1"/>
  <c r="H812" i="1"/>
  <c r="H811" i="1"/>
  <c r="G811" i="1"/>
  <c r="G810" i="1"/>
  <c r="H810" i="1"/>
  <c r="H809" i="1"/>
  <c r="G809" i="1"/>
  <c r="G808" i="1"/>
  <c r="H808" i="1"/>
  <c r="G807" i="1"/>
  <c r="H807" i="1"/>
  <c r="H806" i="1"/>
  <c r="G806" i="1"/>
  <c r="H805" i="1"/>
  <c r="G805" i="1"/>
  <c r="H804" i="1"/>
  <c r="G804" i="1"/>
  <c r="H803" i="1"/>
  <c r="G803" i="1"/>
  <c r="H802" i="1"/>
  <c r="G802" i="1"/>
  <c r="H801" i="1"/>
  <c r="G801" i="1"/>
  <c r="H800" i="1"/>
  <c r="G800" i="1"/>
  <c r="H799" i="1"/>
  <c r="G799" i="1"/>
  <c r="G798" i="1"/>
  <c r="H798" i="1"/>
  <c r="G797" i="1"/>
  <c r="H797" i="1"/>
  <c r="G796" i="1"/>
  <c r="H796" i="1"/>
  <c r="G795" i="1"/>
  <c r="H795" i="1"/>
  <c r="G794" i="1"/>
  <c r="H794" i="1"/>
  <c r="G793" i="1"/>
  <c r="H793" i="1"/>
  <c r="H792" i="1"/>
  <c r="G792" i="1"/>
  <c r="G791" i="1"/>
  <c r="H791" i="1"/>
  <c r="G790" i="1"/>
  <c r="H790" i="1"/>
  <c r="H789" i="1"/>
  <c r="G789" i="1"/>
  <c r="G788" i="1"/>
  <c r="H788" i="1"/>
  <c r="H787" i="1"/>
  <c r="G787" i="1"/>
  <c r="H786" i="1"/>
  <c r="G786" i="1"/>
  <c r="G785" i="1"/>
  <c r="H785" i="1"/>
  <c r="H784" i="1"/>
  <c r="G784" i="1"/>
  <c r="H783" i="1"/>
  <c r="G783" i="1"/>
  <c r="H782" i="1"/>
  <c r="G782" i="1"/>
  <c r="H781" i="1"/>
  <c r="G781" i="1"/>
  <c r="H780" i="1"/>
  <c r="G780" i="1"/>
  <c r="G779" i="1"/>
  <c r="H779" i="1"/>
  <c r="G778" i="1"/>
  <c r="H778" i="1"/>
  <c r="H777" i="1"/>
  <c r="G777" i="1"/>
  <c r="G776" i="1"/>
  <c r="H776" i="1"/>
  <c r="G775" i="1"/>
  <c r="H775" i="1"/>
  <c r="G774" i="1"/>
  <c r="H774" i="1"/>
  <c r="G773" i="1"/>
  <c r="H773" i="1"/>
  <c r="H772" i="1"/>
  <c r="G772" i="1"/>
  <c r="G771" i="1"/>
  <c r="H771" i="1"/>
  <c r="G770" i="1"/>
  <c r="H770" i="1"/>
  <c r="G769" i="1"/>
  <c r="H769" i="1"/>
  <c r="G768" i="1"/>
  <c r="H768" i="1"/>
  <c r="G767" i="1"/>
  <c r="H767" i="1"/>
  <c r="G766" i="1"/>
  <c r="H766" i="1"/>
  <c r="G765" i="1"/>
  <c r="H765" i="1"/>
  <c r="H764" i="1"/>
  <c r="G764" i="1"/>
  <c r="H763" i="1"/>
  <c r="G763" i="1"/>
  <c r="G762" i="1"/>
  <c r="H762" i="1"/>
  <c r="H761" i="1"/>
  <c r="G761" i="1"/>
  <c r="H760" i="1"/>
  <c r="G760" i="1"/>
  <c r="H759" i="1"/>
  <c r="G759" i="1"/>
  <c r="G758" i="1"/>
  <c r="H758" i="1"/>
  <c r="H757" i="1"/>
  <c r="G757" i="1"/>
  <c r="H756" i="1"/>
  <c r="G756" i="1"/>
  <c r="H755" i="1"/>
  <c r="G755" i="1"/>
  <c r="H754" i="1"/>
  <c r="G754" i="1"/>
  <c r="G753" i="1"/>
  <c r="H753" i="1"/>
  <c r="G752" i="1"/>
  <c r="H752" i="1"/>
  <c r="G751" i="1"/>
  <c r="H751" i="1"/>
  <c r="H750" i="1"/>
  <c r="G750" i="1"/>
  <c r="G749" i="1"/>
  <c r="H749" i="1"/>
  <c r="G748" i="1"/>
  <c r="H748" i="1"/>
  <c r="G747" i="1"/>
  <c r="H747" i="1"/>
  <c r="H746" i="1"/>
  <c r="G746" i="1"/>
  <c r="G745" i="1"/>
  <c r="H745" i="1"/>
  <c r="G744" i="1"/>
  <c r="H744" i="1"/>
  <c r="G743" i="1"/>
  <c r="H743" i="1"/>
  <c r="G742" i="1"/>
  <c r="H742" i="1"/>
  <c r="G741" i="1"/>
  <c r="H741" i="1"/>
  <c r="G740" i="1"/>
  <c r="H740" i="1"/>
  <c r="H739" i="1"/>
  <c r="G739" i="1"/>
  <c r="G738" i="1"/>
  <c r="H738" i="1"/>
  <c r="H737" i="1"/>
  <c r="G737" i="1"/>
  <c r="H736" i="1"/>
  <c r="G736" i="1"/>
  <c r="H735" i="1"/>
  <c r="G735" i="1"/>
  <c r="H734" i="1"/>
  <c r="G734" i="1"/>
  <c r="H733" i="1"/>
  <c r="G733" i="1"/>
  <c r="H732" i="1"/>
  <c r="G732" i="1"/>
  <c r="G731" i="1"/>
  <c r="H731" i="1"/>
  <c r="H730" i="1"/>
  <c r="G730" i="1"/>
  <c r="H729" i="1"/>
  <c r="G729" i="1"/>
  <c r="G728" i="1"/>
  <c r="H728" i="1"/>
  <c r="H727" i="1"/>
  <c r="G727" i="1"/>
  <c r="G726" i="1"/>
  <c r="H726" i="1"/>
  <c r="G725" i="1"/>
  <c r="H725" i="1"/>
  <c r="G724" i="1"/>
  <c r="H724" i="1"/>
  <c r="G723" i="1"/>
  <c r="H723" i="1"/>
  <c r="G722" i="1"/>
  <c r="H722" i="1"/>
  <c r="G721" i="1"/>
  <c r="H721" i="1"/>
  <c r="G720" i="1"/>
  <c r="H720" i="1"/>
  <c r="H719" i="1"/>
  <c r="G719" i="1"/>
  <c r="G718" i="1"/>
  <c r="H718" i="1"/>
  <c r="G717" i="1"/>
  <c r="H717" i="1"/>
  <c r="H716" i="1"/>
  <c r="G716" i="1"/>
  <c r="G715" i="1"/>
  <c r="H715" i="1"/>
  <c r="G714" i="1"/>
  <c r="H714" i="1"/>
  <c r="G713" i="1"/>
  <c r="H713" i="1"/>
  <c r="G712" i="1"/>
  <c r="H712" i="1"/>
  <c r="G711" i="1"/>
  <c r="H711" i="1"/>
  <c r="H710" i="1"/>
  <c r="G710" i="1"/>
  <c r="H709" i="1"/>
  <c r="G709" i="1"/>
  <c r="G708" i="1"/>
  <c r="H708" i="1"/>
  <c r="H707" i="1"/>
  <c r="G707" i="1"/>
  <c r="G706" i="1"/>
  <c r="H706" i="1"/>
  <c r="H705" i="1"/>
  <c r="G705" i="1"/>
  <c r="H704" i="1"/>
  <c r="G704" i="1"/>
  <c r="H703" i="1"/>
  <c r="G703" i="1"/>
  <c r="H702" i="1"/>
  <c r="G702" i="1"/>
  <c r="G701" i="1"/>
  <c r="H701" i="1"/>
  <c r="H700" i="1"/>
  <c r="G700" i="1"/>
  <c r="H699" i="1"/>
  <c r="G699" i="1"/>
  <c r="H698" i="1"/>
  <c r="G698" i="1"/>
  <c r="H697" i="1"/>
  <c r="G697" i="1"/>
  <c r="G696" i="1"/>
  <c r="H696" i="1"/>
  <c r="G695" i="1"/>
  <c r="H695" i="1"/>
  <c r="G694" i="1"/>
  <c r="H694" i="1"/>
  <c r="G693" i="1"/>
  <c r="H693" i="1"/>
  <c r="G692" i="1"/>
  <c r="H692" i="1"/>
  <c r="H691" i="1"/>
  <c r="G691" i="1"/>
  <c r="G690" i="1"/>
  <c r="H690" i="1"/>
  <c r="G689" i="1"/>
  <c r="H689" i="1"/>
  <c r="H688" i="1"/>
  <c r="G688" i="1"/>
  <c r="H686" i="1"/>
  <c r="G686" i="1"/>
  <c r="H685" i="1"/>
  <c r="G685" i="1"/>
  <c r="H684" i="1"/>
  <c r="G684" i="1"/>
  <c r="H683" i="1"/>
  <c r="G683" i="1"/>
  <c r="H682" i="1"/>
  <c r="G682" i="1"/>
  <c r="H681" i="1"/>
  <c r="G681" i="1"/>
  <c r="H680" i="1"/>
  <c r="G680" i="1"/>
  <c r="H679" i="1"/>
  <c r="G679" i="1"/>
  <c r="H678" i="1"/>
  <c r="G678" i="1"/>
  <c r="G677" i="1"/>
  <c r="H677" i="1"/>
  <c r="G676" i="1"/>
  <c r="H676" i="1"/>
  <c r="G675" i="1"/>
  <c r="H675" i="1"/>
  <c r="G674" i="1"/>
  <c r="H674" i="1"/>
  <c r="G673" i="1"/>
  <c r="H673" i="1"/>
  <c r="G672" i="1"/>
  <c r="H672" i="1"/>
  <c r="G671" i="1"/>
  <c r="H671" i="1"/>
  <c r="G670" i="1"/>
  <c r="H670" i="1"/>
  <c r="G669" i="1"/>
  <c r="H669" i="1"/>
  <c r="G668" i="1"/>
  <c r="H668" i="1"/>
  <c r="G667" i="1"/>
  <c r="H667" i="1"/>
  <c r="H666" i="1"/>
  <c r="G666" i="1"/>
  <c r="H665" i="1"/>
  <c r="G665" i="1"/>
  <c r="G664" i="1"/>
  <c r="H664" i="1"/>
  <c r="G663" i="1"/>
  <c r="H663" i="1"/>
  <c r="G662" i="1"/>
  <c r="H662" i="1"/>
  <c r="G661" i="1"/>
  <c r="H661" i="1"/>
  <c r="H660" i="1"/>
  <c r="G660" i="1"/>
  <c r="G659" i="1"/>
  <c r="H659" i="1"/>
  <c r="G658" i="1"/>
  <c r="H658" i="1"/>
  <c r="G657" i="1"/>
  <c r="H657" i="1"/>
  <c r="G656" i="1"/>
  <c r="H656" i="1"/>
  <c r="G655" i="1"/>
  <c r="H655" i="1"/>
  <c r="G654" i="1"/>
  <c r="H654" i="1"/>
  <c r="H653" i="1"/>
  <c r="G653" i="1"/>
  <c r="G652" i="1"/>
  <c r="H652" i="1"/>
  <c r="G651" i="1"/>
  <c r="H651" i="1"/>
  <c r="G650" i="1"/>
  <c r="H650" i="1"/>
  <c r="G649" i="1"/>
  <c r="H649" i="1"/>
  <c r="G648" i="1"/>
  <c r="H648" i="1"/>
  <c r="G647" i="1"/>
  <c r="H647" i="1"/>
  <c r="G646" i="1"/>
  <c r="H646" i="1"/>
  <c r="G645" i="1"/>
  <c r="H645" i="1"/>
  <c r="H636" i="1"/>
  <c r="G636" i="1"/>
  <c r="H635" i="1"/>
  <c r="G635" i="1"/>
  <c r="H632" i="1"/>
  <c r="G632" i="1"/>
  <c r="H631" i="1"/>
  <c r="G631" i="1"/>
  <c r="H630" i="1"/>
  <c r="G630" i="1"/>
  <c r="G629" i="1"/>
  <c r="H629" i="1"/>
  <c r="G628" i="1"/>
  <c r="H628" i="1"/>
  <c r="G627" i="1"/>
  <c r="H627" i="1"/>
  <c r="G626" i="1"/>
  <c r="H626" i="1"/>
  <c r="G625" i="1"/>
  <c r="H625" i="1"/>
  <c r="G624" i="1"/>
  <c r="H624" i="1"/>
  <c r="H623" i="1"/>
  <c r="G623" i="1"/>
  <c r="H622" i="1"/>
  <c r="G622" i="1"/>
  <c r="G621" i="1"/>
  <c r="H621" i="1"/>
  <c r="H620" i="1"/>
  <c r="G620" i="1"/>
  <c r="H619" i="1"/>
  <c r="G619" i="1"/>
  <c r="G618" i="1"/>
  <c r="H618" i="1"/>
  <c r="G617" i="1"/>
  <c r="H617" i="1"/>
  <c r="G616" i="1"/>
  <c r="H616" i="1"/>
  <c r="G615" i="1"/>
  <c r="H615" i="1"/>
  <c r="H614" i="1"/>
  <c r="G614" i="1"/>
  <c r="H613" i="1"/>
  <c r="G613" i="1"/>
  <c r="H612" i="1"/>
  <c r="G612" i="1"/>
  <c r="H611" i="1"/>
  <c r="G611" i="1"/>
  <c r="H610" i="1"/>
  <c r="G610" i="1"/>
  <c r="H609" i="1"/>
  <c r="G609" i="1"/>
  <c r="H608" i="1"/>
  <c r="G608" i="1"/>
  <c r="H607" i="1"/>
  <c r="G607" i="1"/>
  <c r="H606" i="1"/>
  <c r="G606" i="1"/>
  <c r="G605" i="1"/>
  <c r="H605" i="1"/>
  <c r="G604" i="1"/>
  <c r="H604" i="1"/>
  <c r="H603" i="1"/>
  <c r="G603" i="1"/>
  <c r="H602" i="1"/>
  <c r="G602" i="1"/>
  <c r="H601" i="1"/>
  <c r="G601" i="1"/>
  <c r="H600" i="1"/>
  <c r="G600" i="1"/>
  <c r="H599" i="1"/>
  <c r="G599" i="1"/>
  <c r="G598" i="1"/>
  <c r="H598" i="1"/>
  <c r="H597" i="1"/>
  <c r="G597" i="1"/>
  <c r="H596" i="1"/>
  <c r="G596" i="1"/>
  <c r="H595" i="1"/>
  <c r="G595" i="1"/>
  <c r="G594" i="1"/>
  <c r="H594" i="1"/>
  <c r="H593" i="1"/>
  <c r="G593" i="1"/>
  <c r="H592" i="1"/>
  <c r="G592" i="1"/>
  <c r="H591" i="1"/>
  <c r="G591" i="1"/>
  <c r="H590" i="1"/>
  <c r="G590" i="1"/>
  <c r="H589" i="1"/>
  <c r="G589" i="1"/>
  <c r="H588" i="1"/>
  <c r="G588" i="1"/>
  <c r="H587" i="1"/>
  <c r="G587" i="1"/>
  <c r="H586" i="1"/>
  <c r="G586" i="1"/>
  <c r="H585" i="1"/>
  <c r="G585" i="1"/>
  <c r="H584" i="1"/>
  <c r="G584" i="1"/>
  <c r="H583" i="1"/>
  <c r="G583" i="1"/>
  <c r="G582" i="1"/>
  <c r="H582" i="1"/>
  <c r="G581" i="1"/>
  <c r="H581" i="1"/>
  <c r="G580" i="1"/>
  <c r="H580" i="1"/>
  <c r="H579" i="1"/>
  <c r="G579" i="1"/>
  <c r="G578" i="1"/>
  <c r="H578" i="1"/>
  <c r="G577" i="1"/>
  <c r="H577" i="1"/>
  <c r="G576" i="1"/>
  <c r="H576" i="1"/>
  <c r="H575" i="1"/>
  <c r="G575" i="1"/>
  <c r="H574" i="1"/>
  <c r="G574" i="1"/>
  <c r="G573" i="1"/>
  <c r="H573" i="1"/>
  <c r="H572" i="1"/>
  <c r="G572" i="1"/>
  <c r="H571" i="1"/>
  <c r="G571" i="1"/>
  <c r="G570" i="1"/>
  <c r="H570" i="1"/>
  <c r="G569" i="1"/>
  <c r="H569" i="1"/>
  <c r="G568" i="1"/>
  <c r="H568" i="1"/>
  <c r="G567" i="1"/>
  <c r="H567" i="1"/>
  <c r="H566" i="1"/>
  <c r="G566" i="1"/>
  <c r="H565" i="1"/>
  <c r="G565" i="1"/>
  <c r="G564" i="1"/>
  <c r="H564" i="1"/>
  <c r="H563" i="1"/>
  <c r="G563" i="1"/>
  <c r="G562" i="1"/>
  <c r="H562" i="1"/>
  <c r="H561" i="1"/>
  <c r="G561" i="1"/>
  <c r="G560" i="1"/>
  <c r="H560" i="1"/>
  <c r="G559" i="1"/>
  <c r="H559" i="1"/>
  <c r="G558" i="1"/>
  <c r="H558" i="1"/>
  <c r="H557" i="1"/>
  <c r="G557" i="1"/>
  <c r="H556" i="1"/>
  <c r="G556" i="1"/>
  <c r="H555" i="1"/>
  <c r="G555" i="1"/>
  <c r="H554" i="1"/>
  <c r="G554" i="1"/>
  <c r="G553" i="1"/>
  <c r="H553" i="1"/>
  <c r="H552" i="1"/>
  <c r="G552" i="1"/>
  <c r="G551" i="1"/>
  <c r="H551" i="1"/>
  <c r="H550" i="1"/>
  <c r="G550" i="1"/>
  <c r="H549" i="1"/>
  <c r="G549" i="1"/>
  <c r="G548" i="1"/>
  <c r="H548" i="1"/>
  <c r="G547" i="1"/>
  <c r="H547" i="1"/>
  <c r="G546" i="1"/>
  <c r="H546" i="1"/>
  <c r="G545" i="1"/>
  <c r="H545" i="1"/>
  <c r="G544" i="1"/>
  <c r="H544" i="1"/>
  <c r="H543" i="1"/>
  <c r="G543" i="1"/>
  <c r="H542" i="1"/>
  <c r="G542" i="1"/>
  <c r="H541" i="1"/>
  <c r="G541" i="1"/>
  <c r="G540" i="1"/>
  <c r="H540" i="1"/>
  <c r="H539" i="1"/>
  <c r="G539" i="1"/>
  <c r="H538" i="1"/>
  <c r="G538" i="1"/>
  <c r="H537" i="1"/>
  <c r="G537" i="1"/>
  <c r="G536" i="1"/>
  <c r="H536" i="1"/>
  <c r="H535" i="1"/>
  <c r="G535" i="1"/>
  <c r="H534" i="1"/>
  <c r="G534" i="1"/>
  <c r="H533" i="1"/>
  <c r="G533" i="1"/>
  <c r="H532" i="1"/>
  <c r="G532" i="1"/>
  <c r="H531" i="1"/>
  <c r="G531" i="1"/>
  <c r="H530" i="1"/>
  <c r="G530" i="1"/>
  <c r="H529" i="1"/>
  <c r="G529" i="1"/>
  <c r="H528" i="1"/>
  <c r="G528" i="1"/>
  <c r="H527" i="1"/>
  <c r="G527" i="1"/>
  <c r="H526" i="1"/>
  <c r="G526" i="1"/>
  <c r="G525" i="1"/>
  <c r="H525" i="1"/>
  <c r="G524" i="1"/>
  <c r="H524" i="1"/>
  <c r="H523" i="1"/>
  <c r="G523" i="1"/>
  <c r="G522" i="1"/>
  <c r="H522" i="1"/>
  <c r="H521" i="1"/>
  <c r="G521" i="1"/>
  <c r="G520" i="1"/>
  <c r="H520" i="1"/>
  <c r="H519" i="1"/>
  <c r="G519" i="1"/>
  <c r="G518" i="1"/>
  <c r="H518" i="1"/>
  <c r="G517" i="1"/>
  <c r="H517" i="1"/>
  <c r="G516" i="1"/>
  <c r="H516" i="1"/>
  <c r="G515" i="1"/>
  <c r="H515" i="1"/>
  <c r="H514" i="1"/>
  <c r="G514" i="1"/>
  <c r="G513" i="1"/>
  <c r="H513" i="1"/>
  <c r="G512" i="1"/>
  <c r="H512" i="1"/>
  <c r="G511" i="1"/>
  <c r="H511" i="1"/>
  <c r="G510" i="1"/>
  <c r="H510" i="1"/>
  <c r="H509" i="1"/>
  <c r="G509" i="1"/>
  <c r="G508" i="1"/>
  <c r="H508" i="1"/>
  <c r="G507" i="1"/>
  <c r="H507" i="1"/>
  <c r="G506" i="1"/>
  <c r="H506" i="1"/>
  <c r="G505" i="1"/>
  <c r="H505" i="1"/>
  <c r="H504" i="1"/>
  <c r="G504" i="1"/>
  <c r="H503" i="1"/>
  <c r="G503" i="1"/>
  <c r="G502" i="1"/>
  <c r="H502" i="1"/>
  <c r="H501" i="1"/>
  <c r="G501" i="1"/>
  <c r="H500" i="1"/>
  <c r="G500" i="1"/>
  <c r="H499" i="1"/>
  <c r="G499" i="1"/>
  <c r="G498" i="1"/>
  <c r="H498" i="1"/>
  <c r="H497" i="1"/>
  <c r="G497" i="1"/>
  <c r="H496" i="1"/>
  <c r="G496" i="1"/>
  <c r="G495" i="1"/>
  <c r="H495" i="1"/>
  <c r="H494" i="1"/>
  <c r="G494" i="1"/>
  <c r="G493" i="1"/>
  <c r="H493" i="1"/>
  <c r="H492" i="1"/>
  <c r="G492" i="1"/>
  <c r="H491" i="1"/>
  <c r="G491" i="1"/>
  <c r="G490" i="1"/>
  <c r="H490" i="1"/>
  <c r="G489" i="1"/>
  <c r="H489" i="1"/>
  <c r="H488" i="1"/>
  <c r="G488" i="1"/>
  <c r="H487" i="1"/>
  <c r="G487" i="1"/>
  <c r="H486" i="1"/>
  <c r="G486" i="1"/>
  <c r="G485" i="1"/>
  <c r="H485" i="1"/>
  <c r="H484" i="1"/>
  <c r="G484" i="1"/>
  <c r="H483" i="1"/>
  <c r="G483" i="1"/>
  <c r="H482" i="1"/>
  <c r="G482" i="1"/>
  <c r="G481" i="1"/>
  <c r="H481" i="1"/>
  <c r="H480" i="1"/>
  <c r="G480" i="1"/>
  <c r="H479" i="1"/>
  <c r="G479" i="1"/>
  <c r="H478" i="1"/>
  <c r="G478" i="1"/>
  <c r="H477" i="1"/>
  <c r="G477" i="1"/>
  <c r="H476" i="1"/>
  <c r="G476" i="1"/>
  <c r="G475" i="1"/>
  <c r="H475" i="1"/>
  <c r="H474" i="1"/>
  <c r="G474" i="1"/>
  <c r="H473" i="1"/>
  <c r="G473" i="1"/>
  <c r="H472" i="1"/>
  <c r="G472" i="1"/>
  <c r="G471" i="1"/>
  <c r="H471" i="1"/>
  <c r="G470" i="1"/>
  <c r="H470" i="1"/>
  <c r="H469" i="1"/>
  <c r="G469" i="1"/>
  <c r="H468" i="1"/>
  <c r="G468" i="1"/>
  <c r="H466" i="1"/>
  <c r="G466" i="1"/>
  <c r="G465" i="1"/>
  <c r="H465" i="1"/>
  <c r="G463" i="1"/>
  <c r="H463" i="1"/>
  <c r="G462" i="1"/>
  <c r="H462" i="1"/>
  <c r="H459" i="1"/>
  <c r="G459" i="1"/>
  <c r="H458" i="1"/>
  <c r="G458" i="1"/>
  <c r="H457" i="1"/>
  <c r="G457" i="1"/>
  <c r="H456" i="1"/>
  <c r="G456" i="1"/>
  <c r="H455" i="1"/>
  <c r="G455" i="1"/>
  <c r="H454" i="1"/>
  <c r="G454" i="1"/>
  <c r="H453" i="1"/>
  <c r="G453" i="1"/>
  <c r="H452" i="1"/>
  <c r="G452" i="1"/>
  <c r="H450" i="1"/>
  <c r="G450" i="1"/>
  <c r="G449" i="1"/>
  <c r="H449" i="1"/>
  <c r="H448" i="1"/>
  <c r="G448" i="1"/>
  <c r="G447" i="1"/>
  <c r="H447" i="1"/>
  <c r="H445" i="1"/>
  <c r="G445" i="1"/>
  <c r="H444" i="1"/>
  <c r="G444" i="1"/>
  <c r="H443" i="1"/>
  <c r="G443" i="1"/>
  <c r="H442" i="1"/>
  <c r="G442" i="1"/>
  <c r="G441" i="1"/>
  <c r="H441" i="1"/>
  <c r="H440" i="1"/>
  <c r="G440" i="1"/>
  <c r="H438" i="1"/>
  <c r="G438" i="1"/>
  <c r="H437" i="1"/>
  <c r="G437" i="1"/>
  <c r="H436" i="1"/>
  <c r="G436" i="1"/>
  <c r="H435" i="1"/>
  <c r="G435" i="1"/>
  <c r="H433" i="1"/>
  <c r="G433" i="1"/>
  <c r="H432" i="1"/>
  <c r="G432" i="1"/>
  <c r="H430" i="1"/>
  <c r="G430" i="1"/>
  <c r="H429" i="1"/>
  <c r="G429" i="1"/>
  <c r="G428" i="1"/>
  <c r="H428" i="1"/>
  <c r="H427" i="1"/>
  <c r="G427" i="1"/>
  <c r="H416" i="1"/>
  <c r="G416" i="1"/>
  <c r="G415" i="1"/>
  <c r="H415" i="1"/>
  <c r="H414" i="1"/>
  <c r="G414" i="1"/>
  <c r="H411" i="1"/>
  <c r="G411" i="1"/>
  <c r="H410" i="1"/>
  <c r="G410" i="1"/>
  <c r="H409" i="1"/>
  <c r="G409" i="1"/>
  <c r="H408" i="1"/>
  <c r="G408" i="1"/>
  <c r="H406" i="1"/>
  <c r="G406" i="1"/>
  <c r="H404" i="1"/>
  <c r="G404" i="1"/>
  <c r="H403" i="1"/>
  <c r="G403" i="1"/>
  <c r="G400" i="1"/>
  <c r="H400" i="1"/>
  <c r="G399" i="1"/>
  <c r="H399" i="1"/>
  <c r="G398" i="1"/>
  <c r="H398" i="1"/>
  <c r="G397" i="1"/>
  <c r="H397" i="1"/>
  <c r="G395" i="1"/>
  <c r="H395" i="1"/>
  <c r="G394" i="1"/>
  <c r="H394" i="1"/>
  <c r="H392" i="1"/>
  <c r="G392" i="1"/>
  <c r="H391" i="1"/>
  <c r="G391" i="1"/>
  <c r="G390" i="1"/>
  <c r="H390" i="1"/>
  <c r="G389" i="1"/>
  <c r="H389" i="1"/>
  <c r="G387" i="1"/>
  <c r="H387" i="1"/>
  <c r="G386" i="1"/>
  <c r="H386" i="1"/>
  <c r="H385" i="1"/>
  <c r="G385" i="1"/>
  <c r="G384" i="1"/>
  <c r="H384" i="1"/>
  <c r="H382" i="1"/>
  <c r="G382" i="1"/>
  <c r="G381" i="1"/>
  <c r="H381" i="1"/>
  <c r="G380" i="1"/>
  <c r="H380" i="1"/>
  <c r="H379" i="1"/>
  <c r="G379" i="1"/>
  <c r="H378" i="1"/>
  <c r="G378" i="1"/>
  <c r="G377" i="1"/>
  <c r="H377" i="1"/>
  <c r="G376" i="1"/>
  <c r="H376" i="1"/>
  <c r="H375" i="1"/>
  <c r="G375" i="1"/>
  <c r="G373" i="1"/>
  <c r="H373" i="1"/>
  <c r="G372" i="1"/>
  <c r="H372" i="1"/>
  <c r="H371" i="1"/>
  <c r="G371" i="1"/>
  <c r="H370" i="1"/>
  <c r="G370" i="1"/>
  <c r="H367" i="1"/>
  <c r="G367" i="1"/>
  <c r="H366" i="1"/>
  <c r="G366" i="1"/>
  <c r="G365" i="1"/>
  <c r="H365" i="1"/>
  <c r="H364" i="1"/>
  <c r="G364" i="1"/>
  <c r="H363" i="1"/>
  <c r="G363" i="1"/>
  <c r="G362" i="1"/>
  <c r="H362" i="1"/>
  <c r="G360" i="1"/>
  <c r="H360" i="1"/>
  <c r="H359" i="1"/>
  <c r="G359" i="1"/>
  <c r="H358" i="1"/>
  <c r="G358" i="1"/>
  <c r="H354" i="1"/>
  <c r="G354" i="1"/>
  <c r="G352" i="1"/>
  <c r="H352" i="1"/>
  <c r="G351" i="1"/>
  <c r="H351" i="1"/>
  <c r="G348" i="1"/>
  <c r="H348" i="1"/>
  <c r="G347" i="1"/>
  <c r="H347" i="1"/>
  <c r="G346" i="1"/>
  <c r="H346" i="1"/>
  <c r="G345" i="1"/>
  <c r="H345" i="1"/>
  <c r="G343" i="1"/>
  <c r="H343" i="1"/>
  <c r="H342" i="1"/>
  <c r="G342" i="1"/>
  <c r="G340" i="1"/>
  <c r="H340" i="1"/>
  <c r="H339" i="1"/>
  <c r="G339" i="1"/>
  <c r="H338" i="1"/>
  <c r="G338" i="1"/>
  <c r="H337" i="1"/>
  <c r="G337" i="1"/>
  <c r="H335" i="1"/>
  <c r="G335" i="1"/>
  <c r="H334" i="1"/>
  <c r="G334" i="1"/>
  <c r="H333" i="1"/>
  <c r="G333" i="1"/>
  <c r="G332" i="1"/>
  <c r="H332" i="1"/>
  <c r="H330" i="1"/>
  <c r="G330" i="1"/>
  <c r="G329" i="1"/>
  <c r="H329" i="1"/>
  <c r="G328" i="1"/>
  <c r="H328" i="1"/>
  <c r="H327" i="1"/>
  <c r="G327" i="1"/>
  <c r="H326" i="1"/>
  <c r="G326" i="1"/>
  <c r="H325" i="1"/>
  <c r="G325" i="1"/>
  <c r="H324" i="1"/>
  <c r="G324" i="1"/>
  <c r="H323" i="1"/>
  <c r="G323" i="1"/>
  <c r="H321" i="1"/>
  <c r="G321" i="1"/>
  <c r="H320" i="1"/>
  <c r="G320" i="1"/>
  <c r="H319" i="1"/>
  <c r="G319" i="1"/>
  <c r="H318" i="1"/>
  <c r="G318" i="1"/>
  <c r="H315" i="1"/>
  <c r="G315" i="1"/>
  <c r="H314" i="1"/>
  <c r="G314" i="1"/>
  <c r="H313" i="1"/>
  <c r="G313" i="1"/>
  <c r="G312" i="1"/>
  <c r="H312" i="1"/>
  <c r="G311" i="1"/>
  <c r="H311" i="1"/>
  <c r="H310" i="1"/>
  <c r="G310" i="1"/>
  <c r="H308" i="1"/>
  <c r="G308" i="1"/>
  <c r="G307" i="1"/>
  <c r="H307" i="1"/>
  <c r="H306" i="1"/>
  <c r="G306" i="1"/>
  <c r="G302" i="1"/>
  <c r="H302" i="1"/>
  <c r="G301" i="1"/>
  <c r="H301" i="1"/>
  <c r="H300" i="1"/>
  <c r="G300" i="1"/>
  <c r="G299" i="1"/>
  <c r="H299" i="1"/>
  <c r="G298" i="1"/>
  <c r="H298" i="1"/>
  <c r="G292" i="1"/>
  <c r="H292" i="1"/>
  <c r="G291" i="1"/>
  <c r="H291" i="1"/>
  <c r="G290" i="1"/>
  <c r="H290" i="1"/>
  <c r="G289" i="1"/>
  <c r="H289" i="1"/>
  <c r="G288" i="1"/>
  <c r="H288" i="1"/>
  <c r="G287" i="1"/>
  <c r="H287" i="1"/>
  <c r="H286" i="1"/>
  <c r="G286" i="1"/>
  <c r="H284" i="1"/>
  <c r="G284" i="1"/>
  <c r="G283" i="1"/>
  <c r="H283" i="1"/>
  <c r="G282" i="1"/>
  <c r="H282" i="1"/>
  <c r="G281" i="1"/>
  <c r="H281" i="1"/>
  <c r="G280" i="1"/>
  <c r="H280" i="1"/>
  <c r="G278" i="1"/>
  <c r="H278" i="1"/>
  <c r="G277" i="1"/>
  <c r="H277" i="1"/>
  <c r="H276" i="1"/>
  <c r="G276" i="1"/>
  <c r="H275" i="1"/>
  <c r="G275" i="1"/>
  <c r="G273" i="1"/>
  <c r="H273" i="1"/>
  <c r="G272" i="1"/>
  <c r="H272" i="1"/>
  <c r="H271" i="1"/>
  <c r="G271" i="1"/>
  <c r="G268" i="1"/>
  <c r="H268" i="1"/>
  <c r="G267" i="1"/>
  <c r="H267" i="1"/>
  <c r="H266" i="1"/>
  <c r="G266" i="1"/>
  <c r="H264" i="1"/>
  <c r="G264" i="1"/>
  <c r="G263" i="1"/>
  <c r="H263" i="1"/>
  <c r="H262" i="1"/>
  <c r="G262" i="1"/>
  <c r="H261" i="1"/>
  <c r="G261" i="1"/>
  <c r="H260" i="1"/>
  <c r="G260" i="1"/>
  <c r="H257" i="1"/>
  <c r="G257" i="1"/>
  <c r="H256" i="1"/>
  <c r="G256" i="1"/>
  <c r="G255" i="1"/>
  <c r="H255" i="1"/>
  <c r="G254" i="1"/>
  <c r="H254" i="1"/>
  <c r="G252" i="1"/>
  <c r="H252" i="1"/>
  <c r="G251" i="1"/>
  <c r="H251" i="1"/>
  <c r="H249" i="1"/>
  <c r="G249" i="1"/>
  <c r="H248" i="1"/>
  <c r="G248" i="1"/>
  <c r="G247" i="1"/>
  <c r="H247" i="1"/>
  <c r="G245" i="1"/>
  <c r="H245" i="1"/>
  <c r="H244" i="1"/>
  <c r="G244" i="1"/>
  <c r="G243" i="1"/>
  <c r="H243" i="1"/>
  <c r="H241" i="1"/>
  <c r="G241" i="1"/>
  <c r="H240" i="1"/>
  <c r="G240" i="1"/>
  <c r="H239" i="1"/>
  <c r="G239" i="1"/>
  <c r="H237" i="1"/>
  <c r="G237" i="1"/>
  <c r="H236" i="1"/>
  <c r="G236" i="1"/>
  <c r="H235" i="1"/>
  <c r="G235" i="1"/>
  <c r="H234" i="1"/>
  <c r="G234" i="1"/>
  <c r="H233" i="1"/>
  <c r="G233" i="1"/>
  <c r="G232" i="1"/>
  <c r="H232" i="1"/>
  <c r="G231" i="1"/>
  <c r="H231" i="1"/>
  <c r="G230" i="1"/>
  <c r="H230" i="1"/>
  <c r="G229" i="1"/>
  <c r="H229" i="1"/>
  <c r="H228" i="1"/>
  <c r="G228" i="1"/>
  <c r="H227" i="1"/>
  <c r="G227" i="1"/>
  <c r="G225" i="1"/>
  <c r="H225" i="1"/>
  <c r="H224" i="1"/>
  <c r="G224" i="1"/>
  <c r="G223" i="1"/>
  <c r="H223" i="1"/>
  <c r="H222" i="1"/>
  <c r="G222" i="1"/>
  <c r="G221" i="1"/>
  <c r="H221" i="1"/>
  <c r="G220" i="1"/>
  <c r="H220" i="1"/>
  <c r="G219" i="1"/>
  <c r="H219" i="1"/>
  <c r="H218" i="1"/>
  <c r="G218" i="1"/>
  <c r="G217" i="1"/>
  <c r="H217" i="1"/>
  <c r="G216" i="1"/>
  <c r="H216" i="1"/>
  <c r="G215" i="1"/>
  <c r="H215" i="1"/>
  <c r="H214" i="1"/>
  <c r="G214" i="1"/>
  <c r="G213" i="1"/>
  <c r="H213" i="1"/>
  <c r="H211" i="1"/>
  <c r="G211" i="1"/>
  <c r="G210" i="1"/>
  <c r="H210" i="1"/>
  <c r="H209" i="1"/>
  <c r="G209" i="1"/>
  <c r="H208" i="1"/>
  <c r="G208" i="1"/>
  <c r="H207" i="1"/>
  <c r="G207" i="1"/>
  <c r="G206" i="1"/>
  <c r="H206" i="1"/>
  <c r="H205" i="1"/>
  <c r="G205" i="1"/>
  <c r="H204" i="1"/>
  <c r="G204" i="1"/>
  <c r="H203" i="1"/>
  <c r="G203" i="1"/>
  <c r="G202" i="1"/>
  <c r="H202" i="1"/>
  <c r="H201" i="1"/>
  <c r="G201" i="1"/>
  <c r="H200" i="1"/>
  <c r="G200" i="1"/>
  <c r="G199" i="1"/>
  <c r="H199" i="1"/>
  <c r="H197" i="1"/>
  <c r="G197" i="1"/>
  <c r="H196" i="1"/>
  <c r="G196" i="1"/>
  <c r="H195" i="1"/>
  <c r="G195" i="1"/>
  <c r="H194" i="1"/>
  <c r="G194" i="1"/>
  <c r="H193" i="1"/>
  <c r="G193" i="1"/>
  <c r="H192" i="1"/>
  <c r="G192" i="1"/>
  <c r="G191" i="1"/>
  <c r="H191" i="1"/>
  <c r="H190" i="1"/>
  <c r="G190" i="1"/>
  <c r="H189" i="1"/>
  <c r="G189" i="1"/>
  <c r="H188" i="1"/>
  <c r="G188" i="1"/>
  <c r="H187" i="1"/>
  <c r="G187" i="1"/>
  <c r="H186" i="1"/>
  <c r="G186" i="1"/>
  <c r="H185" i="1"/>
  <c r="G185" i="1"/>
  <c r="H184" i="1"/>
  <c r="G184" i="1"/>
  <c r="H183" i="1"/>
  <c r="G183" i="1"/>
  <c r="H182" i="1"/>
  <c r="G182" i="1"/>
  <c r="H181" i="1"/>
  <c r="G181" i="1"/>
  <c r="H180" i="1"/>
  <c r="G180" i="1"/>
  <c r="H179" i="1"/>
  <c r="G179" i="1"/>
  <c r="H178" i="1"/>
  <c r="G178" i="1"/>
  <c r="H177" i="1"/>
  <c r="G177" i="1"/>
  <c r="H176" i="1"/>
  <c r="G176" i="1"/>
  <c r="H175" i="1"/>
  <c r="G175" i="1"/>
  <c r="H174" i="1"/>
  <c r="G174" i="1"/>
  <c r="H173" i="1"/>
  <c r="G173" i="1"/>
  <c r="G172" i="1"/>
  <c r="H172" i="1"/>
  <c r="H171" i="1"/>
  <c r="G171" i="1"/>
  <c r="G170" i="1"/>
  <c r="H170" i="1"/>
  <c r="G169" i="1"/>
  <c r="H169" i="1"/>
  <c r="H168" i="1"/>
  <c r="G168" i="1"/>
  <c r="H167" i="1"/>
  <c r="G167" i="1"/>
  <c r="H166" i="1"/>
  <c r="G166" i="1"/>
  <c r="H165" i="1"/>
  <c r="G165" i="1"/>
  <c r="H164" i="1"/>
  <c r="G164" i="1"/>
  <c r="H163" i="1"/>
  <c r="G163" i="1"/>
  <c r="H162" i="1"/>
  <c r="G162" i="1"/>
  <c r="H159" i="1"/>
  <c r="G159" i="1"/>
  <c r="H158" i="1"/>
  <c r="G158" i="1"/>
  <c r="H157" i="1"/>
  <c r="G157" i="1"/>
  <c r="H156" i="1"/>
  <c r="G156" i="1"/>
  <c r="H155" i="1"/>
  <c r="G155" i="1"/>
  <c r="G154" i="1"/>
  <c r="H154" i="1"/>
  <c r="H153" i="1"/>
  <c r="G153" i="1"/>
  <c r="H152" i="1"/>
  <c r="G152" i="1"/>
  <c r="H151" i="1"/>
  <c r="G151" i="1"/>
  <c r="G147" i="1"/>
  <c r="H147" i="1"/>
  <c r="H146" i="1"/>
  <c r="G146" i="1"/>
  <c r="G145" i="1"/>
  <c r="H145" i="1"/>
  <c r="H144" i="1"/>
  <c r="G144" i="1"/>
  <c r="G143" i="1"/>
  <c r="H143" i="1"/>
  <c r="G142" i="1"/>
  <c r="H142" i="1"/>
  <c r="G141" i="1"/>
  <c r="H141" i="1"/>
  <c r="G140" i="1"/>
  <c r="H140" i="1"/>
  <c r="H139" i="1"/>
  <c r="G139" i="1"/>
  <c r="H138" i="1"/>
  <c r="G138" i="1"/>
  <c r="G137" i="1"/>
  <c r="H137" i="1"/>
  <c r="G136" i="1"/>
  <c r="H136" i="1"/>
  <c r="G135" i="1"/>
  <c r="H135" i="1"/>
  <c r="G134" i="1"/>
  <c r="H134" i="1"/>
  <c r="G133" i="1"/>
  <c r="H133" i="1"/>
  <c r="G132" i="1"/>
  <c r="H132" i="1"/>
  <c r="H131" i="1"/>
  <c r="G131" i="1"/>
  <c r="G129" i="1"/>
  <c r="H129" i="1"/>
  <c r="G128" i="1"/>
  <c r="H128" i="1"/>
  <c r="G127" i="1"/>
  <c r="H127" i="1"/>
  <c r="G126" i="1"/>
  <c r="H126" i="1"/>
  <c r="H125" i="1"/>
  <c r="G125" i="1"/>
  <c r="H124" i="1"/>
  <c r="G124" i="1"/>
  <c r="H123" i="1"/>
  <c r="G123" i="1"/>
  <c r="H122" i="1"/>
  <c r="G122" i="1"/>
  <c r="G121" i="1"/>
  <c r="H121" i="1"/>
  <c r="H120" i="1"/>
  <c r="G120" i="1"/>
  <c r="G119" i="1"/>
  <c r="H119" i="1"/>
  <c r="H118" i="1"/>
  <c r="G118" i="1"/>
  <c r="H117" i="1"/>
  <c r="G117" i="1"/>
  <c r="H116" i="1"/>
  <c r="G116" i="1"/>
  <c r="H115" i="1"/>
  <c r="G115" i="1"/>
  <c r="H114" i="1"/>
  <c r="G114" i="1"/>
  <c r="G113" i="1"/>
  <c r="H113" i="1"/>
  <c r="G112" i="1"/>
  <c r="H112" i="1"/>
  <c r="G111" i="1"/>
  <c r="H111" i="1"/>
  <c r="H110" i="1"/>
  <c r="G110" i="1"/>
  <c r="H109" i="1"/>
  <c r="G109" i="1"/>
  <c r="G108" i="1"/>
  <c r="H108" i="1"/>
  <c r="H107" i="1"/>
  <c r="G107" i="1"/>
  <c r="G106" i="1"/>
  <c r="H106" i="1"/>
  <c r="G105" i="1"/>
  <c r="H105" i="1"/>
  <c r="G104" i="1"/>
  <c r="H104" i="1"/>
  <c r="G103" i="1"/>
  <c r="H103" i="1"/>
  <c r="H102" i="1"/>
  <c r="G102" i="1"/>
  <c r="H101" i="1"/>
  <c r="G101" i="1"/>
  <c r="H100" i="1"/>
  <c r="G100" i="1"/>
  <c r="H99" i="1"/>
  <c r="G99" i="1"/>
  <c r="H98" i="1"/>
  <c r="G98" i="1"/>
  <c r="H97" i="1"/>
  <c r="G97" i="1"/>
  <c r="G96" i="1"/>
  <c r="H96" i="1"/>
  <c r="H95" i="1"/>
  <c r="G95" i="1"/>
  <c r="G94" i="1"/>
  <c r="H94" i="1"/>
  <c r="H93" i="1"/>
  <c r="G93" i="1"/>
  <c r="G92" i="1"/>
  <c r="H92" i="1"/>
  <c r="G91" i="1"/>
  <c r="H91" i="1"/>
  <c r="G90" i="1"/>
  <c r="H90" i="1"/>
  <c r="G89" i="1"/>
  <c r="H89" i="1"/>
  <c r="H88" i="1"/>
  <c r="G88" i="1"/>
  <c r="H87" i="1"/>
  <c r="G87" i="1"/>
  <c r="G86" i="1"/>
  <c r="H86" i="1"/>
  <c r="G85" i="1"/>
  <c r="H85" i="1"/>
  <c r="H84" i="1"/>
  <c r="G84" i="1"/>
  <c r="H83" i="1"/>
  <c r="G83" i="1"/>
  <c r="H82" i="1"/>
  <c r="G82" i="1"/>
  <c r="H81" i="1"/>
  <c r="G81" i="1"/>
  <c r="H80" i="1"/>
  <c r="G80" i="1"/>
  <c r="H79" i="1"/>
  <c r="G79" i="1"/>
  <c r="H78" i="1"/>
  <c r="G78" i="1"/>
  <c r="H77" i="1"/>
  <c r="G77" i="1"/>
  <c r="G76" i="1"/>
  <c r="H76" i="1"/>
  <c r="H75" i="1"/>
  <c r="G75" i="1"/>
  <c r="G74" i="1"/>
  <c r="H74" i="1"/>
  <c r="G73" i="1"/>
  <c r="H73" i="1"/>
  <c r="G72" i="1"/>
  <c r="H72" i="1"/>
  <c r="G71" i="1"/>
  <c r="H71" i="1"/>
  <c r="H69" i="1"/>
  <c r="G69" i="1"/>
  <c r="H68" i="1"/>
  <c r="G68" i="1"/>
  <c r="G67" i="1"/>
  <c r="H67" i="1"/>
  <c r="H66" i="1"/>
  <c r="G66" i="1"/>
  <c r="H65" i="1"/>
  <c r="G65" i="1"/>
  <c r="H64" i="1"/>
  <c r="G64" i="1"/>
  <c r="H63" i="1"/>
  <c r="G63" i="1"/>
  <c r="G62" i="1"/>
  <c r="H62" i="1"/>
  <c r="H61" i="1"/>
  <c r="G61" i="1"/>
  <c r="G60" i="1"/>
  <c r="H60" i="1"/>
  <c r="H59" i="1"/>
  <c r="G59" i="1"/>
  <c r="H58" i="1"/>
  <c r="G58" i="1"/>
  <c r="H57" i="1"/>
  <c r="G57" i="1"/>
  <c r="H56" i="1"/>
  <c r="G56" i="1"/>
  <c r="G55" i="1"/>
  <c r="H55" i="1"/>
  <c r="G54" i="1"/>
  <c r="H54" i="1"/>
  <c r="H53" i="1"/>
  <c r="G53" i="1"/>
  <c r="H52" i="1"/>
  <c r="G52" i="1"/>
  <c r="H51" i="1"/>
  <c r="G51" i="1"/>
  <c r="H50" i="1"/>
  <c r="G50" i="1"/>
  <c r="H49" i="1"/>
  <c r="G49" i="1"/>
  <c r="H48" i="1"/>
  <c r="G48" i="1"/>
  <c r="H47" i="1"/>
  <c r="G47" i="1"/>
  <c r="H46" i="1"/>
  <c r="G46" i="1"/>
  <c r="H44" i="1"/>
  <c r="G44" i="1"/>
  <c r="H43" i="1"/>
  <c r="G43" i="1"/>
  <c r="H42" i="1"/>
  <c r="G42" i="1"/>
  <c r="H41" i="1"/>
  <c r="G41" i="1"/>
  <c r="H40" i="1"/>
  <c r="G40" i="1"/>
  <c r="H39" i="1"/>
  <c r="G39" i="1"/>
  <c r="H38" i="1"/>
  <c r="G38" i="1"/>
  <c r="H37" i="1"/>
  <c r="G37" i="1"/>
  <c r="H36" i="1"/>
  <c r="G36" i="1"/>
  <c r="H35" i="1"/>
  <c r="G35" i="1"/>
  <c r="H34" i="1"/>
  <c r="G34" i="1"/>
  <c r="H33" i="1"/>
  <c r="G33" i="1"/>
  <c r="H32" i="1"/>
  <c r="G32" i="1"/>
  <c r="H31" i="1"/>
  <c r="G31" i="1"/>
  <c r="H30" i="1"/>
  <c r="G30" i="1"/>
  <c r="H29" i="1"/>
  <c r="G29" i="1"/>
  <c r="H27" i="1"/>
  <c r="G27" i="1"/>
  <c r="H26" i="1"/>
  <c r="G26" i="1"/>
  <c r="H25" i="1"/>
  <c r="G25" i="1"/>
  <c r="H24" i="1"/>
  <c r="G24" i="1"/>
  <c r="H23" i="1"/>
  <c r="G23" i="1"/>
  <c r="H22" i="1"/>
  <c r="G22" i="1"/>
  <c r="H21" i="1"/>
  <c r="G21" i="1"/>
  <c r="H20" i="1"/>
  <c r="G20" i="1"/>
  <c r="H19" i="1"/>
  <c r="G19" i="1"/>
  <c r="H18" i="1"/>
  <c r="G18" i="1"/>
  <c r="H17" i="1"/>
  <c r="G17" i="1"/>
  <c r="H16" i="1"/>
  <c r="G16" i="1"/>
  <c r="G15" i="1"/>
  <c r="H15" i="1"/>
  <c r="H14" i="1"/>
  <c r="G14" i="1"/>
  <c r="G13" i="1"/>
  <c r="H13" i="1"/>
  <c r="G12" i="1"/>
  <c r="H12" i="1"/>
  <c r="G11" i="1"/>
  <c r="H11" i="1"/>
  <c r="G10" i="1"/>
  <c r="H10" i="1"/>
  <c r="G9" i="1"/>
  <c r="H9" i="1"/>
  <c r="G8" i="1"/>
  <c r="H8" i="1"/>
  <c r="H7" i="1"/>
  <c r="G7" i="1"/>
  <c r="H6" i="1"/>
  <c r="G6" i="1"/>
  <c r="H5" i="1"/>
  <c r="G5" i="1"/>
  <c r="H4" i="1"/>
  <c r="G4" i="1"/>
  <c r="H3" i="1"/>
  <c r="G3" i="1"/>
  <c r="B299" i="9"/>
  <c r="G302" i="9"/>
  <c r="E302" i="9" s="1"/>
  <c r="B302" i="9" s="1"/>
  <c r="G308" i="9"/>
  <c r="G183" i="9"/>
  <c r="E183" i="9" s="1"/>
  <c r="B183" i="9" s="1"/>
  <c r="G186" i="9"/>
  <c r="E186" i="9" s="1"/>
  <c r="B186" i="9" s="1"/>
  <c r="G191" i="9"/>
  <c r="E191" i="9" s="1"/>
  <c r="B191" i="9" s="1"/>
  <c r="G184" i="9"/>
  <c r="E184" i="9" s="1"/>
  <c r="B184" i="9" s="1"/>
  <c r="G195" i="9"/>
  <c r="E195" i="9" s="1"/>
  <c r="B195" i="9" s="1"/>
  <c r="M228" i="9"/>
  <c r="G301" i="9"/>
  <c r="E301" i="9" s="1"/>
  <c r="B301" i="9" s="1"/>
  <c r="G300" i="9"/>
  <c r="E300" i="9" s="1"/>
  <c r="G221" i="9"/>
  <c r="E221" i="9" s="1"/>
  <c r="B221" i="9" s="1"/>
  <c r="G207" i="9"/>
  <c r="E207" i="9" s="1"/>
  <c r="G181" i="9"/>
  <c r="E181" i="9" s="1"/>
  <c r="B181" i="9" s="1"/>
  <c r="G180" i="9"/>
  <c r="G211" i="9"/>
  <c r="E211" i="9" s="1"/>
  <c r="B211" i="9" s="1"/>
  <c r="G203" i="9"/>
  <c r="E203" i="9" s="1"/>
  <c r="B203" i="9" s="1"/>
  <c r="G198" i="9"/>
  <c r="E198" i="9" s="1"/>
  <c r="B198" i="9" s="1"/>
  <c r="G202" i="9"/>
  <c r="E202" i="9" s="1"/>
  <c r="B202" i="9" s="1"/>
  <c r="G205" i="9"/>
  <c r="E205" i="9" s="1"/>
  <c r="B205" i="9" s="1"/>
  <c r="G222" i="9"/>
  <c r="E222" i="9" s="1"/>
  <c r="B222" i="9" s="1"/>
  <c r="G224" i="9"/>
  <c r="E224" i="9" s="1"/>
  <c r="B224" i="9" s="1"/>
  <c r="G194" i="9"/>
  <c r="E194" i="9" s="1"/>
  <c r="B194" i="9" s="1"/>
  <c r="G190" i="9"/>
  <c r="E190" i="9" s="1"/>
  <c r="B190" i="9" s="1"/>
  <c r="G187" i="9"/>
  <c r="E187" i="9" s="1"/>
  <c r="B187" i="9" s="1"/>
  <c r="H180" i="9"/>
  <c r="G193" i="9"/>
  <c r="E193" i="9" s="1"/>
  <c r="B193" i="9" s="1"/>
  <c r="G225" i="9"/>
  <c r="E225" i="9" s="1"/>
  <c r="B225" i="9" s="1"/>
  <c r="G223" i="9"/>
  <c r="E223" i="9" s="1"/>
  <c r="B223" i="9" s="1"/>
  <c r="G219" i="9"/>
  <c r="E219" i="9" s="1"/>
  <c r="B219" i="9" s="1"/>
  <c r="G216" i="9"/>
  <c r="E216" i="9" s="1"/>
  <c r="B216" i="9" s="1"/>
  <c r="G215" i="9"/>
  <c r="E215" i="9" s="1"/>
  <c r="B215" i="9" s="1"/>
  <c r="G209" i="9"/>
  <c r="E209" i="9" s="1"/>
  <c r="B209" i="9" s="1"/>
  <c r="G201" i="9"/>
  <c r="E201" i="9" s="1"/>
  <c r="B201" i="9" s="1"/>
  <c r="G196" i="9"/>
  <c r="E196" i="9" s="1"/>
  <c r="B196" i="9" s="1"/>
  <c r="G188" i="9"/>
  <c r="E188" i="9" s="1"/>
  <c r="B188" i="9" s="1"/>
  <c r="G309" i="9"/>
  <c r="G214" i="9"/>
  <c r="E214" i="9" s="1"/>
  <c r="B214" i="9" s="1"/>
  <c r="G213" i="9"/>
  <c r="E213" i="9" s="1"/>
  <c r="B213" i="9" s="1"/>
  <c r="G210" i="9"/>
  <c r="E210" i="9" s="1"/>
  <c r="B210" i="9" s="1"/>
  <c r="G208" i="9"/>
  <c r="E208" i="9" s="1"/>
  <c r="B208" i="9" s="1"/>
  <c r="L207" i="9"/>
  <c r="F207" i="9" s="1"/>
  <c r="G206" i="9"/>
  <c r="E206" i="9" s="1"/>
  <c r="B206" i="9" s="1"/>
  <c r="G204" i="9"/>
  <c r="E204" i="9" s="1"/>
  <c r="B204" i="9" s="1"/>
  <c r="G200" i="9"/>
  <c r="E200" i="9" s="1"/>
  <c r="B200" i="9" s="1"/>
  <c r="G192" i="9"/>
  <c r="E192" i="9" s="1"/>
  <c r="B192" i="9" s="1"/>
  <c r="G185" i="9"/>
  <c r="E185" i="9" s="1"/>
  <c r="B185" i="9" s="1"/>
  <c r="G189" i="9"/>
  <c r="E189" i="9" s="1"/>
  <c r="B189" i="9" s="1"/>
  <c r="G197" i="9"/>
  <c r="E197" i="9" s="1"/>
  <c r="B197" i="9" s="1"/>
  <c r="G226" i="9"/>
  <c r="E226" i="9" s="1"/>
  <c r="B226" i="9" s="1"/>
  <c r="G227" i="9"/>
  <c r="E227" i="9" s="1"/>
  <c r="B227" i="9" s="1"/>
  <c r="H309" i="9"/>
  <c r="L228" i="9"/>
  <c r="G220" i="9"/>
  <c r="E220" i="9" s="1"/>
  <c r="B220" i="9" s="1"/>
  <c r="G218" i="9"/>
  <c r="E218" i="9" s="1"/>
  <c r="B218" i="9" s="1"/>
  <c r="G217" i="9"/>
  <c r="E217" i="9" s="1"/>
  <c r="B217" i="9" s="1"/>
  <c r="G212" i="9"/>
  <c r="E212" i="9" s="1"/>
  <c r="B212" i="9" s="1"/>
  <c r="G199" i="9"/>
  <c r="E199" i="9" s="1"/>
  <c r="B199" i="9" s="1"/>
  <c r="G182" i="9"/>
  <c r="E182" i="9" s="1"/>
  <c r="B182" i="9" s="1"/>
  <c r="I10" i="9"/>
  <c r="H179" i="9"/>
  <c r="G179" i="9"/>
  <c r="E179" i="9" s="1"/>
  <c r="B179" i="9" s="1"/>
  <c r="G178" i="9"/>
  <c r="E178" i="9" s="1"/>
  <c r="B178" i="9" s="1"/>
  <c r="G177" i="9"/>
  <c r="E177" i="9" s="1"/>
  <c r="B177" i="9" s="1"/>
  <c r="G176" i="9"/>
  <c r="E176" i="9" s="1"/>
  <c r="B176" i="9" s="1"/>
  <c r="G175" i="9"/>
  <c r="E175" i="9" s="1"/>
  <c r="B175" i="9" s="1"/>
  <c r="G174" i="9"/>
  <c r="E174" i="9" s="1"/>
  <c r="H308" i="9"/>
  <c r="B292" i="9"/>
  <c r="B290" i="9"/>
  <c r="B289" i="9"/>
  <c r="B283" i="9"/>
  <c r="B272" i="9"/>
  <c r="B270" i="9"/>
  <c r="B264" i="9"/>
  <c r="B249" i="9"/>
  <c r="B247" i="9"/>
  <c r="B246" i="9"/>
  <c r="B240" i="9"/>
  <c r="B287" i="9"/>
  <c r="B271" i="9"/>
  <c r="B263" i="9"/>
  <c r="B260" i="9"/>
  <c r="B259" i="9"/>
  <c r="B258" i="9"/>
  <c r="B257" i="9"/>
  <c r="B255" i="9"/>
  <c r="B235" i="9"/>
  <c r="B254" i="9"/>
  <c r="B231" i="9"/>
  <c r="B285" i="9"/>
  <c r="B252" i="9"/>
  <c r="B250" i="9"/>
  <c r="B229" i="9"/>
  <c r="B268" i="9"/>
  <c r="B243" i="9"/>
  <c r="B234" i="9"/>
  <c r="B296" i="9"/>
  <c r="C1627" i="1" l="1"/>
  <c r="D45" i="8"/>
  <c r="K1480" i="9" s="1"/>
  <c r="D44" i="8"/>
  <c r="C1582" i="1"/>
  <c r="G342" i="9"/>
  <c r="E342" i="9" s="1"/>
  <c r="H19" i="9"/>
  <c r="E19" i="9" s="1"/>
  <c r="B19" i="9" s="1"/>
  <c r="F228" i="9"/>
  <c r="B228" i="9" s="1"/>
  <c r="G343" i="9"/>
  <c r="E343" i="9" s="1"/>
  <c r="B343" i="9" s="1"/>
  <c r="C1620" i="1"/>
  <c r="I39" i="3"/>
  <c r="H1582" i="1"/>
  <c r="G1582" i="1"/>
  <c r="E308" i="4"/>
  <c r="D316" i="1"/>
  <c r="G316" i="1" s="1"/>
  <c r="H130" i="1"/>
  <c r="G130" i="1"/>
  <c r="F49" i="4"/>
  <c r="D45" i="1"/>
  <c r="E6" i="4"/>
  <c r="H70" i="1"/>
  <c r="G70" i="1"/>
  <c r="E360" i="4"/>
  <c r="D368" i="1"/>
  <c r="D198" i="1"/>
  <c r="F202" i="4"/>
  <c r="H212" i="1"/>
  <c r="G212" i="1"/>
  <c r="F164" i="4"/>
  <c r="D160" i="1"/>
  <c r="H161" i="1"/>
  <c r="G161" i="1"/>
  <c r="G150" i="1"/>
  <c r="H150" i="1"/>
  <c r="F153" i="4"/>
  <c r="H24" i="9"/>
  <c r="G24" i="9"/>
  <c r="D149" i="1"/>
  <c r="F141" i="6"/>
  <c r="G347" i="9"/>
  <c r="E347" i="9" s="1"/>
  <c r="C1536" i="1"/>
  <c r="H31" i="3"/>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G1011" i="1"/>
  <c r="H1011" i="1"/>
  <c r="H8" i="3"/>
  <c r="F640" i="4"/>
  <c r="C634" i="1"/>
  <c r="G467" i="1"/>
  <c r="H467" i="1"/>
  <c r="G464" i="1"/>
  <c r="H464" i="1"/>
  <c r="G461" i="1"/>
  <c r="H461" i="1"/>
  <c r="G460" i="1"/>
  <c r="H460" i="1"/>
  <c r="G451" i="1"/>
  <c r="H451" i="1"/>
  <c r="G446" i="1"/>
  <c r="H446" i="1"/>
  <c r="G439" i="1"/>
  <c r="H439" i="1"/>
  <c r="G434" i="1"/>
  <c r="H434" i="1"/>
  <c r="G431" i="1"/>
  <c r="H431" i="1"/>
  <c r="G426" i="1"/>
  <c r="H426" i="1"/>
  <c r="G425" i="1"/>
  <c r="H425" i="1"/>
  <c r="G424" i="1"/>
  <c r="H424" i="1"/>
  <c r="F639" i="4"/>
  <c r="C633" i="1"/>
  <c r="G423" i="1"/>
  <c r="H423" i="1"/>
  <c r="F648" i="4"/>
  <c r="C642" i="1"/>
  <c r="G422" i="1"/>
  <c r="H422" i="1"/>
  <c r="G421" i="1"/>
  <c r="H421" i="1"/>
  <c r="F647" i="4"/>
  <c r="C641" i="1"/>
  <c r="G407" i="1"/>
  <c r="H407" i="1"/>
  <c r="G405" i="1"/>
  <c r="H405" i="1"/>
  <c r="G402" i="1"/>
  <c r="H402" i="1"/>
  <c r="G401" i="1"/>
  <c r="H401" i="1"/>
  <c r="G396" i="1"/>
  <c r="H396" i="1"/>
  <c r="G393" i="1"/>
  <c r="H393" i="1"/>
  <c r="G388" i="1"/>
  <c r="H388" i="1"/>
  <c r="G383" i="1"/>
  <c r="H383" i="1"/>
  <c r="G374" i="1"/>
  <c r="H374" i="1"/>
  <c r="G369" i="1"/>
  <c r="H369" i="1"/>
  <c r="G361" i="1"/>
  <c r="H361" i="1"/>
  <c r="G357" i="1"/>
  <c r="H357" i="1"/>
  <c r="G356" i="1"/>
  <c r="H356" i="1"/>
  <c r="C413" i="1"/>
  <c r="G353" i="1"/>
  <c r="H353" i="1"/>
  <c r="G350" i="1"/>
  <c r="H350" i="1"/>
  <c r="G349" i="1"/>
  <c r="H349" i="1"/>
  <c r="G344" i="1"/>
  <c r="H344" i="1"/>
  <c r="G341" i="1"/>
  <c r="H341" i="1"/>
  <c r="G336" i="1"/>
  <c r="H336" i="1"/>
  <c r="G331" i="1"/>
  <c r="H331" i="1"/>
  <c r="G322" i="1"/>
  <c r="H322" i="1"/>
  <c r="G317" i="1"/>
  <c r="H317" i="1"/>
  <c r="H316" i="1"/>
  <c r="G309" i="1"/>
  <c r="H309" i="1"/>
  <c r="G305" i="1"/>
  <c r="H305" i="1"/>
  <c r="G304" i="1"/>
  <c r="H304" i="1"/>
  <c r="F417" i="4"/>
  <c r="C412" i="1"/>
  <c r="D643" i="4"/>
  <c r="C417" i="1"/>
  <c r="G294" i="1"/>
  <c r="H294" i="1"/>
  <c r="G293" i="1"/>
  <c r="H293" i="1"/>
  <c r="G285" i="1"/>
  <c r="H285" i="1"/>
  <c r="G279" i="1"/>
  <c r="H279" i="1"/>
  <c r="H274" i="1"/>
  <c r="G274" i="1"/>
  <c r="H270" i="1"/>
  <c r="G270" i="1"/>
  <c r="G269" i="1"/>
  <c r="H269" i="1"/>
  <c r="H265" i="1"/>
  <c r="G265" i="1"/>
  <c r="H259" i="1"/>
  <c r="G259" i="1"/>
  <c r="G258" i="1"/>
  <c r="H258" i="1"/>
  <c r="G253" i="1"/>
  <c r="H253" i="1"/>
  <c r="H250" i="1"/>
  <c r="G250" i="1"/>
  <c r="G246" i="1"/>
  <c r="H246" i="1"/>
  <c r="G242" i="1"/>
  <c r="H242" i="1"/>
  <c r="D226" i="1"/>
  <c r="E152" i="4"/>
  <c r="F230" i="4"/>
  <c r="C226" i="1"/>
  <c r="D152" i="4"/>
  <c r="G238" i="1"/>
  <c r="H238" i="1"/>
  <c r="B174" i="9"/>
  <c r="I1569" i="1"/>
  <c r="I1549" i="1"/>
  <c r="I1580" i="1"/>
  <c r="I1548" i="1"/>
  <c r="I1578" i="1"/>
  <c r="I1565" i="1"/>
  <c r="I1559" i="1"/>
  <c r="I1550" i="1"/>
  <c r="I1561" i="1"/>
  <c r="I1557" i="1"/>
  <c r="I1573" i="1"/>
  <c r="I1541" i="1"/>
  <c r="I1563" i="1"/>
  <c r="E309" i="9"/>
  <c r="I1542" i="1"/>
  <c r="E308" i="9"/>
  <c r="B308" i="9" s="1"/>
  <c r="B207" i="9"/>
  <c r="E180" i="9"/>
  <c r="B180" i="9" s="1"/>
  <c r="I1551" i="1"/>
  <c r="I1545" i="1"/>
  <c r="B300" i="9"/>
  <c r="H1627" i="1" l="1"/>
  <c r="G1627" i="1"/>
  <c r="C1621" i="1"/>
  <c r="I40" i="3"/>
  <c r="E341" i="9"/>
  <c r="B342" i="9"/>
  <c r="H11" i="3"/>
  <c r="H1620" i="1"/>
  <c r="G1620" i="1"/>
  <c r="F308" i="4"/>
  <c r="D303" i="1"/>
  <c r="G45" i="1"/>
  <c r="H45" i="1"/>
  <c r="E422" i="4"/>
  <c r="I17" i="3"/>
  <c r="D2" i="1"/>
  <c r="F6" i="4"/>
  <c r="E417" i="4"/>
  <c r="D412" i="1" s="1"/>
  <c r="F360" i="4"/>
  <c r="D355" i="1"/>
  <c r="E418" i="4"/>
  <c r="G368" i="1"/>
  <c r="H368" i="1"/>
  <c r="H198" i="1"/>
  <c r="G198" i="1"/>
  <c r="H160" i="1"/>
  <c r="G160" i="1"/>
  <c r="E24" i="9"/>
  <c r="B24" i="9" s="1"/>
  <c r="G149" i="1"/>
  <c r="H149" i="1"/>
  <c r="E346" i="9"/>
  <c r="B347" i="9"/>
  <c r="G1536" i="1"/>
  <c r="H1536" i="1"/>
  <c r="H9" i="3"/>
  <c r="M3" i="9"/>
  <c r="G634" i="1"/>
  <c r="H634" i="1"/>
  <c r="G633" i="1"/>
  <c r="H633" i="1"/>
  <c r="G642" i="1"/>
  <c r="H642" i="1"/>
  <c r="G641" i="1"/>
  <c r="H641" i="1"/>
  <c r="C637" i="1"/>
  <c r="E299" i="4"/>
  <c r="D148" i="1"/>
  <c r="I18" i="3"/>
  <c r="G226" i="1"/>
  <c r="H226" i="1"/>
  <c r="F152" i="4"/>
  <c r="D299" i="4"/>
  <c r="C148" i="1"/>
  <c r="H18" i="3"/>
  <c r="B309" i="9"/>
  <c r="H1621" i="1" l="1"/>
  <c r="G1621" i="1"/>
  <c r="N3" i="9"/>
  <c r="I11" i="3"/>
  <c r="H303" i="1"/>
  <c r="G303" i="1"/>
  <c r="F422" i="4"/>
  <c r="E643" i="4"/>
  <c r="D417" i="1"/>
  <c r="H2" i="1"/>
  <c r="G2" i="1"/>
  <c r="H355" i="1"/>
  <c r="G355" i="1"/>
  <c r="F418" i="4"/>
  <c r="D413" i="1"/>
  <c r="H412" i="1"/>
  <c r="G412" i="1"/>
  <c r="I9" i="3"/>
  <c r="K3" i="9"/>
  <c r="H333" i="9"/>
  <c r="G333" i="9"/>
  <c r="E333" i="9" s="1"/>
  <c r="E300" i="4"/>
  <c r="D296" i="1" s="1"/>
  <c r="E301" i="4"/>
  <c r="D297" i="1" s="1"/>
  <c r="E423" i="4"/>
  <c r="D295" i="1"/>
  <c r="F299" i="4"/>
  <c r="D300" i="4"/>
  <c r="D301" i="4"/>
  <c r="D423" i="4"/>
  <c r="C295" i="1"/>
  <c r="G148" i="1"/>
  <c r="H148" i="1"/>
  <c r="F643" i="4" l="1"/>
  <c r="D637" i="1"/>
  <c r="H417" i="1"/>
  <c r="G417" i="1"/>
  <c r="H413" i="1"/>
  <c r="G413" i="1"/>
  <c r="E298" i="9"/>
  <c r="I8" i="3" s="1"/>
  <c r="B333" i="9"/>
  <c r="E424" i="4"/>
  <c r="D419" i="1" s="1"/>
  <c r="H20" i="9"/>
  <c r="E425" i="4"/>
  <c r="D420" i="1" s="1"/>
  <c r="E644" i="4"/>
  <c r="D418" i="1"/>
  <c r="F300" i="4"/>
  <c r="C296" i="1"/>
  <c r="F301" i="4"/>
  <c r="C297" i="1"/>
  <c r="D424" i="4"/>
  <c r="G20" i="9"/>
  <c r="F423" i="4"/>
  <c r="D425" i="4"/>
  <c r="D644" i="4"/>
  <c r="C418" i="1"/>
  <c r="G295" i="1"/>
  <c r="H295" i="1"/>
  <c r="H637" i="1" l="1"/>
  <c r="G637" i="1"/>
  <c r="E645" i="4"/>
  <c r="E646" i="4"/>
  <c r="D638" i="1"/>
  <c r="G296" i="1"/>
  <c r="H296" i="1"/>
  <c r="G297" i="1"/>
  <c r="H297" i="1"/>
  <c r="C419" i="1"/>
  <c r="F424" i="4"/>
  <c r="F425" i="4"/>
  <c r="C420" i="1"/>
  <c r="D645" i="4"/>
  <c r="F644" i="4"/>
  <c r="D646" i="4"/>
  <c r="C638" i="1"/>
  <c r="G418" i="1"/>
  <c r="H418" i="1"/>
  <c r="E20" i="9"/>
  <c r="B20" i="9" s="1"/>
  <c r="D639" i="1" l="1"/>
  <c r="E649" i="4"/>
  <c r="E650" i="4"/>
  <c r="D640" i="1"/>
  <c r="G419" i="1"/>
  <c r="H419" i="1"/>
  <c r="G420" i="1"/>
  <c r="H420" i="1"/>
  <c r="G297" i="9"/>
  <c r="E297" i="9" s="1"/>
  <c r="B297" i="9" s="1"/>
  <c r="C639" i="1"/>
  <c r="D649" i="4"/>
  <c r="F645" i="4"/>
  <c r="F646" i="4"/>
  <c r="D650" i="4"/>
  <c r="C640" i="1"/>
  <c r="G638" i="1"/>
  <c r="H638" i="1"/>
  <c r="D643" i="1" l="1"/>
  <c r="I19" i="3"/>
  <c r="D644" i="1"/>
  <c r="I20" i="3"/>
  <c r="H7" i="3"/>
  <c r="G639" i="1"/>
  <c r="H639" i="1"/>
  <c r="F649" i="4"/>
  <c r="C643" i="1"/>
  <c r="H19" i="3"/>
  <c r="F650" i="4"/>
  <c r="C644" i="1"/>
  <c r="H20" i="3"/>
  <c r="G640" i="1"/>
  <c r="H640" i="1"/>
  <c r="J3" i="9" l="1"/>
  <c r="G643" i="1"/>
  <c r="H643" i="1"/>
  <c r="G644" i="1"/>
  <c r="H644" i="1"/>
  <c r="H22" i="9" l="1"/>
  <c r="H16" i="9"/>
  <c r="J13" i="9"/>
  <c r="I9" i="9"/>
  <c r="K5" i="9"/>
  <c r="K7" i="9"/>
  <c r="I12" i="9"/>
  <c r="I5" i="9"/>
  <c r="I7" i="9"/>
  <c r="K10" i="9"/>
  <c r="I13" i="9"/>
  <c r="J6" i="9"/>
  <c r="J7" i="9"/>
  <c r="K8" i="9"/>
  <c r="K12" i="9"/>
  <c r="K6" i="9"/>
  <c r="J10" i="9"/>
  <c r="J5" i="9"/>
  <c r="H21" i="9"/>
  <c r="G22" i="9"/>
  <c r="L15" i="9"/>
  <c r="G17" i="9"/>
  <c r="J17" i="9"/>
  <c r="G21" i="9"/>
  <c r="K9" i="9"/>
  <c r="J12" i="9"/>
  <c r="H15" i="9"/>
  <c r="I17" i="9"/>
  <c r="J11" i="9"/>
  <c r="G15" i="9"/>
  <c r="M16" i="9"/>
  <c r="K13" i="9"/>
  <c r="I11" i="9"/>
  <c r="G16" i="9"/>
  <c r="H17" i="9"/>
  <c r="J8" i="9"/>
  <c r="I8" i="9"/>
  <c r="M15" i="9"/>
  <c r="L16" i="9"/>
  <c r="I6" i="9"/>
  <c r="J9" i="9"/>
  <c r="K11" i="9"/>
  <c r="G18" i="9"/>
  <c r="H18" i="9"/>
  <c r="L293" i="9"/>
  <c r="F293" i="9" s="1"/>
  <c r="H295" i="9"/>
  <c r="G295" i="9"/>
  <c r="E295" i="9" l="1"/>
  <c r="B295" i="9" s="1"/>
  <c r="E8" i="9"/>
  <c r="B8" i="9" s="1"/>
  <c r="E5" i="9"/>
  <c r="B5" i="9" s="1"/>
  <c r="E10" i="9"/>
  <c r="B10" i="9" s="1"/>
  <c r="E22" i="9"/>
  <c r="B22" i="9" s="1"/>
  <c r="E18" i="9"/>
  <c r="B18" i="9" s="1"/>
  <c r="E9" i="9"/>
  <c r="B9" i="9" s="1"/>
  <c r="E12" i="9"/>
  <c r="B12" i="9" s="1"/>
  <c r="E15" i="9"/>
  <c r="E11" i="9"/>
  <c r="B11" i="9" s="1"/>
  <c r="F16" i="9"/>
  <c r="F23" i="9"/>
  <c r="B293" i="9"/>
  <c r="E23" i="9"/>
  <c r="I7" i="3" s="1"/>
  <c r="E7" i="9"/>
  <c r="E13" i="9"/>
  <c r="B13" i="9" s="1"/>
  <c r="F15" i="9"/>
  <c r="E17" i="9"/>
  <c r="B17" i="9" s="1"/>
  <c r="E21" i="9"/>
  <c r="B21" i="9" s="1"/>
  <c r="E16" i="9"/>
  <c r="E6" i="9"/>
  <c r="B6" i="9" s="1"/>
  <c r="B7" i="9" l="1"/>
  <c r="E4" i="9"/>
  <c r="F14" i="9"/>
  <c r="F3" i="9" s="1"/>
  <c r="B15" i="9"/>
  <c r="B16" i="9"/>
  <c r="E14" i="9"/>
  <c r="I13" i="3" s="1"/>
  <c r="E3" i="9" l="1"/>
</calcChain>
</file>

<file path=xl/sharedStrings.xml><?xml version="1.0" encoding="utf-8"?>
<sst xmlns="http://schemas.openxmlformats.org/spreadsheetml/2006/main" count="4725" uniqueCount="3657">
  <si>
    <t>Obveznik:</t>
  </si>
  <si>
    <t>24906 - ZAGREBAČKO GRADSKO KAZALIŠTE KOMEDIJA</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</si>
  <si>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</si>
  <si>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</si>
  <si>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</si>
  <si>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</si>
  <si>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</si>
  <si>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</si>
  <si>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</si>
  <si>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</si>
  <si>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</si>
  <si>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</si>
  <si>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</si>
  <si>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</si>
  <si>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</si>
  <si>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</si>
  <si>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</si>
  <si>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</si>
  <si>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</si>
  <si>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</si>
  <si>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</si>
  <si>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</si>
  <si>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</si>
  <si>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</si>
  <si>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</si>
  <si>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</si>
  <si>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</si>
  <si>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</si>
  <si>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</si>
  <si>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</si>
  <si>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</si>
  <si>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</si>
  <si>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</si>
  <si>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</si>
  <si>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</si>
  <si>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</si>
  <si>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</si>
  <si>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</si>
  <si>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</si>
  <si>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</si>
  <si>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</si>
  <si>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</si>
  <si>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</si>
  <si>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</si>
  <si>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</si>
  <si>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</si>
  <si>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</si>
  <si>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</si>
  <si>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</si>
  <si>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</si>
  <si>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</si>
  <si>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</si>
  <si>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</si>
  <si>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</si>
  <si>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</si>
  <si>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</si>
  <si>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</si>
  <si>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</si>
  <si>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</si>
  <si>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</si>
  <si>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</si>
  <si>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</si>
  <si>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</si>
  <si>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</si>
  <si>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</si>
  <si>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</si>
  <si>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</si>
  <si>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</si>
  <si>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</si>
  <si>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</si>
  <si>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</si>
  <si>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</si>
  <si>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</si>
  <si>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</si>
  <si>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</si>
  <si>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</si>
  <si>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</si>
  <si>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</si>
  <si>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</si>
  <si>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</si>
  <si>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</si>
  <si>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</si>
  <si>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</si>
  <si>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</si>
  <si>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</si>
  <si>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</si>
  <si>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</si>
  <si>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</si>
  <si>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</si>
  <si>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</si>
  <si>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</si>
  <si>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</si>
  <si>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</si>
  <si>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</si>
  <si>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</si>
  <si>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</si>
  <si>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</si>
  <si>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</si>
  <si>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</si>
  <si>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</si>
  <si>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</si>
  <si>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</si>
  <si>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</si>
  <si>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</si>
  <si>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</si>
  <si>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</si>
  <si>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</si>
  <si>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</si>
  <si>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</si>
  <si>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</si>
  <si>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</si>
  <si>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</si>
  <si>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</si>
  <si>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</si>
  <si>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</si>
  <si>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</si>
  <si>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</si>
  <si>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</si>
  <si>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</si>
  <si>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</si>
  <si>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</si>
  <si>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</si>
  <si>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</si>
  <si>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</si>
  <si>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</si>
  <si>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</si>
  <si>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</si>
  <si>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</si>
  <si>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</si>
  <si>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</si>
  <si>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</si>
  <si>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</si>
  <si>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</si>
  <si>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</si>
  <si>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</si>
  <si>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</si>
  <si>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</si>
  <si>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</si>
  <si>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</si>
  <si>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</si>
  <si>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</si>
  <si>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</si>
  <si>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</si>
  <si>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</si>
  <si>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</si>
  <si>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</si>
  <si>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</si>
  <si>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</si>
  <si>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</si>
  <si>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</si>
  <si>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</si>
  <si>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</si>
  <si>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</si>
  <si>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</si>
  <si>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</si>
  <si>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</si>
  <si>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</si>
  <si>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</si>
  <si>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</si>
  <si>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</si>
  <si>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</si>
  <si>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</si>
  <si>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</si>
  <si>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</si>
  <si>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</si>
  <si>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</si>
  <si>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</si>
  <si>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</si>
  <si>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</si>
  <si>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</si>
  <si>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</si>
  <si>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</si>
  <si>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</si>
  <si>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</si>
  <si>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</si>
  <si>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</si>
  <si>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</si>
  <si>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</si>
  <si>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</si>
  <si>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</si>
  <si>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</si>
  <si>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</si>
  <si>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</si>
  <si>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</si>
  <si>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</si>
  <si>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</si>
  <si>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</si>
  <si>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</si>
  <si>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</si>
  <si>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</si>
  <si>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</si>
  <si>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</si>
  <si>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</si>
  <si>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</si>
  <si>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</si>
  <si>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</si>
  <si>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</si>
  <si>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</si>
  <si>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</si>
  <si>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</si>
  <si>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</si>
  <si>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</si>
  <si>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</si>
  <si>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</si>
  <si>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</si>
  <si>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</si>
  <si>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</si>
  <si>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</si>
  <si>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</si>
  <si>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</si>
  <si>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</si>
  <si>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</si>
  <si>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</si>
  <si>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</si>
  <si>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</si>
  <si>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</si>
  <si>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</si>
  <si>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</si>
  <si>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</si>
  <si>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</si>
  <si>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</si>
  <si>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</si>
  <si>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</si>
  <si>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</si>
  <si>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</si>
  <si>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</si>
  <si>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</si>
  <si>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</si>
  <si>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</si>
  <si>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</si>
  <si>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</si>
  <si>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</si>
  <si>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</si>
  <si>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</si>
  <si>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</si>
  <si>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</si>
  <si>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</si>
  <si>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</si>
  <si>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</si>
  <si>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</si>
  <si>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</si>
  <si>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</si>
  <si>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</si>
  <si>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</si>
  <si>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</si>
  <si>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</si>
  <si>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</si>
  <si>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</si>
  <si>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</si>
  <si>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</si>
  <si>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</si>
  <si>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</si>
  <si>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</si>
  <si>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</si>
  <si>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</si>
  <si>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</si>
  <si>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</si>
  <si>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</si>
  <si>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</si>
  <si>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</si>
  <si>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</si>
  <si>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</si>
  <si>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</si>
  <si>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</si>
  <si>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</si>
  <si>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</si>
  <si>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</si>
  <si>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</si>
  <si>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</si>
  <si>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</si>
  <si>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</si>
  <si>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</si>
  <si>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</si>
  <si>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</si>
  <si>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</si>
  <si>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</si>
  <si>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</si>
  <si>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</si>
  <si>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</si>
  <si>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</si>
  <si>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</si>
  <si>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</si>
  <si>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</si>
  <si>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</si>
  <si>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</si>
  <si>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</si>
  <si>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</si>
  <si>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</si>
  <si>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</si>
  <si>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</si>
  <si>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</si>
  <si>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</si>
  <si>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</si>
  <si>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</si>
  <si>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</si>
  <si>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</si>
  <si>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</si>
  <si>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</si>
  <si>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</si>
  <si>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</si>
  <si>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</si>
  <si>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</si>
  <si>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</si>
  <si>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</si>
  <si>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</si>
  <si>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</si>
  <si>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</si>
  <si>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</si>
  <si>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</si>
  <si>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</si>
  <si>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</si>
  <si>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</si>
  <si>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</si>
  <si>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</si>
  <si>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</si>
  <si>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</si>
  <si>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</si>
  <si>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</si>
  <si>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</si>
  <si>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</si>
  <si>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</si>
  <si>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</si>
  <si>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</si>
  <si>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</si>
  <si>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</si>
  <si>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</si>
  <si>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</si>
  <si>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</si>
  <si>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</si>
  <si>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</si>
  <si>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</si>
  <si>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</si>
  <si>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</si>
  <si>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</si>
  <si>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</si>
  <si>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</si>
  <si>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</si>
  <si>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</si>
  <si>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</si>
  <si>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</si>
  <si>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</si>
  <si>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</si>
  <si>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</si>
  <si>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</si>
  <si>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</si>
  <si>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</si>
  <si>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</si>
  <si>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</si>
  <si>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</si>
  <si>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</si>
  <si>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</si>
  <si>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</si>
  <si>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</si>
  <si>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</si>
  <si>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</si>
  <si>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</si>
  <si>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</si>
  <si>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</si>
  <si>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</si>
  <si>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</si>
  <si>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</si>
  <si>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</si>
  <si>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</si>
  <si>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</si>
  <si>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</si>
  <si>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</si>
  <si>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</si>
  <si>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</si>
  <si>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</si>
  <si>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</si>
  <si>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</si>
  <si>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</si>
  <si>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</si>
  <si>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</si>
  <si>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</si>
  <si>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</si>
  <si>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</si>
  <si>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</si>
  <si>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</si>
  <si>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</si>
  <si>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</si>
  <si>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</si>
  <si>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</si>
  <si>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</si>
  <si>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</si>
  <si>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</si>
  <si>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</si>
  <si>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</si>
  <si>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</si>
  <si>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</si>
  <si>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</si>
  <si>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</si>
  <si>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</si>
  <si>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</si>
  <si>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</si>
  <si>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</si>
  <si>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</si>
  <si>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</si>
  <si>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</si>
  <si>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</si>
  <si>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</si>
  <si>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</si>
  <si>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</si>
  <si>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</si>
  <si>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</si>
  <si>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</si>
  <si>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</si>
  <si>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</si>
  <si>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</si>
  <si>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</si>
  <si>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</si>
  <si>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</si>
  <si>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</si>
  <si>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</si>
  <si>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</si>
  <si>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</si>
  <si>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</si>
  <si>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</si>
  <si>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</si>
  <si>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</si>
  <si>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</si>
  <si>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</si>
  <si>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</si>
  <si>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</si>
  <si>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</si>
  <si>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</si>
  <si>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</si>
  <si>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</si>
  <si>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</si>
  <si>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</si>
  <si>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</si>
  <si>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</si>
  <si>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</si>
  <si>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</si>
  <si>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</si>
  <si>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</si>
  <si>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</si>
  <si>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</si>
  <si>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</si>
  <si>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</si>
  <si>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</si>
  <si>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</si>
  <si>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</si>
  <si>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</si>
  <si>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</si>
  <si>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</si>
  <si>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</si>
  <si>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</si>
  <si>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</si>
  <si>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</si>
  <si>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</si>
  <si>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</si>
  <si>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</si>
  <si>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</si>
  <si>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</si>
  <si>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</si>
  <si>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</si>
  <si>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</si>
  <si>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</si>
  <si>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</si>
  <si>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</si>
  <si>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</si>
  <si>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</si>
  <si>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</si>
  <si>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</si>
  <si>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</si>
  <si>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</si>
  <si>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</si>
  <si>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</si>
  <si>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</si>
  <si>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</si>
  <si>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</si>
  <si>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</si>
  <si>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</si>
  <si>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</si>
  <si>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</si>
  <si>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</si>
  <si>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</si>
  <si>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</si>
  <si>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</si>
  <si>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</si>
  <si>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</si>
  <si>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</si>
  <si>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</si>
  <si>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</si>
  <si>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</si>
  <si>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</si>
  <si>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</si>
  <si>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</si>
  <si>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</si>
  <si>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</si>
  <si>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</si>
  <si>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</si>
  <si>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</si>
  <si>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</si>
  <si>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</si>
  <si>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</si>
  <si>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</si>
  <si>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</si>
  <si>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</si>
  <si>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</si>
  <si>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</si>
  <si>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</si>
  <si>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</si>
  <si>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</si>
  <si>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</si>
  <si>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</si>
  <si>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</si>
  <si>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</si>
  <si>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</si>
  <si>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</si>
  <si>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</si>
  <si>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</si>
  <si>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</si>
  <si>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</si>
  <si>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</si>
  <si>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</si>
  <si>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</si>
  <si>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</si>
  <si>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</si>
  <si>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</si>
  <si>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</si>
  <si>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</si>
  <si>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</si>
  <si>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</si>
  <si>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</si>
  <si>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</si>
  <si>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</si>
  <si>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</si>
  <si>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</si>
  <si>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</si>
  <si>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</si>
  <si>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</si>
  <si>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</si>
  <si>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</si>
  <si>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</si>
  <si>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</si>
  <si>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</si>
  <si>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</si>
  <si>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</si>
  <si>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</si>
  <si>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</si>
  <si>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</si>
  <si>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</si>
  <si>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</si>
  <si>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</si>
  <si>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</si>
  <si>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</si>
  <si>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</si>
  <si>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</si>
  <si>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</si>
  <si>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</si>
  <si>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</si>
  <si>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</si>
  <si>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</si>
  <si>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</si>
  <si>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</si>
  <si>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</si>
  <si>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</si>
  <si>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</si>
  <si>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</si>
  <si>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</si>
  <si>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</si>
  <si>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</si>
  <si>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</si>
  <si>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</si>
  <si>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</si>
  <si>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</si>
  <si>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</si>
  <si>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</si>
  <si>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</si>
  <si>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</si>
  <si>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</si>
  <si>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</si>
  <si>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</si>
  <si>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</si>
  <si>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</si>
  <si>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</si>
  <si>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</si>
  <si>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</si>
  <si>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</si>
  <si>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</si>
  <si>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</si>
  <si>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</si>
  <si>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</si>
  <si>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</si>
  <si>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</si>
  <si>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</si>
  <si>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</si>
  <si>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</si>
  <si>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</si>
  <si>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</si>
  <si>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</si>
  <si>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</si>
  <si>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</si>
  <si>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</si>
  <si>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</si>
  <si>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</si>
  <si>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</si>
  <si>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</si>
  <si>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</si>
  <si>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</si>
  <si>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</si>
  <si>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</si>
  <si>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</si>
  <si>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</si>
  <si>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</si>
  <si>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</si>
  <si>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</si>
  <si>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</si>
  <si>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</si>
  <si>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</si>
  <si>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</si>
  <si>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</si>
  <si>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</si>
  <si>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</si>
  <si>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</si>
  <si>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</si>
  <si>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</si>
  <si>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</si>
  <si>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</si>
  <si>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</si>
  <si>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</si>
  <si>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</si>
  <si>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</si>
  <si>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</si>
  <si>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</si>
  <si>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</si>
  <si>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</si>
  <si>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</si>
  <si>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</si>
  <si>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</si>
  <si>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</si>
  <si>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</si>
  <si>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</si>
  <si>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</si>
  <si>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</si>
  <si>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</si>
  <si>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</si>
  <si>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</si>
  <si>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</si>
  <si>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</si>
  <si>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</si>
  <si>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</si>
  <si>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</si>
  <si>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</si>
  <si>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</si>
  <si>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</si>
  <si>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</si>
  <si>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</si>
  <si>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</si>
  <si>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</si>
  <si>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</si>
  <si>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</si>
  <si>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</si>
  <si>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</si>
  <si>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</si>
  <si>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</si>
  <si>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</si>
  <si>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</si>
  <si>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</si>
  <si>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</si>
  <si>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</si>
  <si>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</si>
  <si>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</si>
  <si>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</si>
  <si>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</si>
  <si>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</si>
  <si>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</si>
  <si>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</si>
  <si>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</si>
  <si>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</si>
  <si>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</si>
  <si>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</si>
  <si>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</si>
  <si>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</si>
  <si>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</si>
  <si>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</si>
  <si>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</si>
  <si>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</si>
  <si>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</si>
  <si>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</si>
  <si>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</si>
  <si>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</si>
  <si>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</si>
  <si>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</si>
  <si>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</si>
  <si>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</si>
  <si>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</si>
  <si>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</si>
  <si>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</si>
  <si>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</si>
  <si>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</si>
  <si>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</si>
  <si>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</si>
  <si>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</si>
  <si>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</si>
  <si>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</si>
  <si>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</si>
  <si>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</si>
  <si>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</si>
  <si>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</si>
  <si>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</si>
  <si>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</si>
  <si>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</si>
  <si>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</si>
  <si>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</si>
  <si>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</si>
  <si>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</si>
  <si>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</si>
  <si>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</si>
  <si>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</si>
  <si>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</si>
  <si>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</si>
  <si>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</si>
  <si>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</si>
  <si>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</si>
  <si>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</si>
  <si>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</si>
  <si>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</si>
  <si>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</si>
  <si>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</si>
  <si>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</si>
  <si>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</si>
  <si>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</si>
  <si>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</si>
  <si>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</si>
  <si>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</si>
  <si>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</si>
  <si>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</si>
  <si>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</si>
  <si>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</si>
  <si>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</si>
  <si>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</si>
  <si>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</si>
  <si>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</si>
  <si>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</si>
  <si>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</si>
  <si>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</si>
  <si>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</si>
  <si>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</si>
  <si>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</si>
  <si>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</si>
  <si>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</si>
  <si>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</si>
  <si>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</si>
  <si>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</si>
  <si>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</si>
  <si>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</si>
  <si>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</si>
  <si>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</si>
  <si>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</si>
  <si>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</si>
  <si>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</si>
  <si>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</si>
  <si>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</si>
  <si>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</si>
  <si>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</si>
  <si>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</si>
  <si>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</si>
  <si>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</si>
  <si>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</si>
  <si>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</si>
  <si>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</si>
  <si>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</si>
  <si>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</si>
  <si>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</si>
  <si>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</si>
  <si>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</si>
  <si>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</si>
  <si>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</si>
  <si>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</si>
  <si>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</si>
  <si>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</si>
  <si>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</si>
  <si>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</si>
  <si>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</si>
  <si>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</si>
  <si>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</si>
  <si>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</si>
  <si>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</si>
  <si>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</si>
  <si>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</si>
  <si>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</si>
  <si>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</si>
  <si>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</si>
  <si>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</si>
  <si>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</si>
  <si>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</si>
  <si>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</si>
  <si>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</si>
  <si>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</si>
  <si>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</si>
  <si>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</si>
  <si>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</si>
  <si>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</si>
  <si>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</si>
  <si>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</si>
  <si>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</si>
  <si>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</si>
  <si>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</si>
  <si>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</si>
  <si>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</si>
  <si>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</si>
  <si>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</si>
  <si>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</si>
  <si>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</si>
  <si>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</si>
  <si>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</si>
  <si>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</si>
  <si>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</si>
  <si>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</si>
  <si>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</si>
  <si>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</si>
  <si>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</si>
  <si>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</si>
  <si>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</si>
  <si>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</si>
  <si>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</si>
  <si>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</si>
  <si>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</si>
  <si>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</si>
  <si>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</si>
  <si>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</si>
  <si>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</si>
  <si>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</si>
  <si>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</si>
  <si>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</si>
  <si>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</si>
  <si>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</si>
  <si>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</si>
  <si>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</si>
  <si>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</si>
  <si>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</si>
  <si>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</si>
  <si>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</si>
  <si>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</si>
  <si>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</si>
  <si>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</si>
  <si>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</si>
  <si>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</si>
  <si>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</si>
  <si>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</si>
  <si>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</si>
  <si>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</si>
  <si>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</si>
  <si>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</si>
  <si>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</si>
  <si>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</si>
  <si>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</si>
  <si>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</si>
  <si>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</si>
  <si>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</si>
  <si>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</si>
  <si>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</si>
  <si>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</si>
  <si>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</si>
  <si>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</si>
  <si>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</si>
  <si>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</si>
  <si>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</si>
  <si>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</si>
  <si>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</si>
  <si>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</si>
  <si>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</si>
  <si>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</si>
  <si>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</si>
  <si>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</si>
  <si>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</si>
  <si>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</si>
  <si>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</si>
  <si>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</si>
  <si>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</si>
  <si>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</si>
  <si>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</si>
  <si>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</si>
  <si>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</si>
  <si>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</si>
  <si>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</si>
  <si>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</si>
  <si>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</si>
  <si>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</si>
  <si>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</si>
  <si>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</si>
  <si>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</si>
  <si>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</si>
  <si>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</si>
  <si>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</si>
  <si>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</si>
  <si>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</si>
  <si>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</si>
  <si>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</si>
  <si>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</si>
  <si>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</si>
  <si>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</si>
  <si>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</si>
  <si>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</si>
  <si>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</si>
  <si>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</si>
  <si>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</si>
  <si>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</si>
  <si>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</si>
  <si>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</si>
  <si>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</si>
  <si>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</si>
  <si>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</si>
  <si>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</si>
  <si>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</si>
  <si>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</si>
  <si>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</si>
  <si>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</si>
  <si>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</si>
  <si>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</si>
  <si>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</si>
  <si>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</si>
  <si>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</si>
  <si>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</si>
  <si>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</si>
  <si>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</si>
  <si>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</si>
  <si>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</si>
  <si>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</si>
  <si>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</si>
  <si>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</si>
  <si>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</si>
  <si>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</si>
  <si>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</si>
  <si>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</si>
  <si>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</si>
  <si>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</si>
  <si>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</si>
  <si>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</si>
  <si>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</si>
  <si>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</si>
  <si>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</si>
  <si>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</si>
  <si>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</si>
  <si>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</si>
  <si>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</si>
  <si>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</si>
  <si>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</si>
  <si>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</si>
  <si>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</si>
  <si>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</si>
  <si>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</si>
  <si>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</si>
  <si>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</si>
  <si>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</si>
  <si>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</si>
  <si>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</si>
  <si>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</si>
  <si>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</si>
  <si>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</si>
  <si>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</si>
  <si>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</si>
  <si>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</si>
  <si>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</si>
  <si>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</si>
  <si>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</si>
  <si>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</si>
  <si>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</si>
  <si>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</si>
  <si>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</si>
  <si>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</si>
  <si>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</si>
  <si>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</si>
  <si>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</si>
  <si>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</si>
  <si>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</si>
  <si>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</si>
  <si>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</si>
  <si>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</si>
  <si>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</si>
  <si>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</si>
  <si>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</si>
  <si>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</si>
  <si>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</si>
  <si>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</si>
  <si>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</si>
  <si>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</si>
  <si>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</si>
  <si>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</si>
  <si>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</si>
  <si>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</si>
  <si>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</si>
  <si>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</si>
  <si>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</si>
  <si>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</si>
  <si>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</si>
  <si>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</si>
  <si>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</si>
  <si>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</si>
  <si>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</si>
  <si>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</si>
  <si>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</si>
  <si>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</si>
  <si>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</si>
  <si>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</si>
  <si>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</si>
  <si>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</si>
  <si>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</si>
  <si>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</si>
  <si>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</si>
  <si>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</si>
  <si>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</si>
  <si>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</si>
  <si>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</si>
  <si>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</si>
  <si>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</si>
  <si>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</si>
  <si>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</si>
  <si>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</si>
  <si>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</si>
  <si>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</si>
  <si>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</si>
  <si>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</si>
  <si>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</si>
  <si>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</si>
  <si>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</si>
  <si>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</si>
  <si>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</si>
  <si>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</si>
  <si>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</si>
  <si>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</si>
  <si>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</si>
  <si>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</si>
  <si>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</si>
  <si>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</si>
  <si>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</si>
  <si>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</si>
  <si>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</si>
  <si>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</si>
  <si>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</si>
  <si>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</si>
  <si>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</si>
  <si>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</si>
  <si>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</si>
  <si>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</si>
  <si>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</si>
  <si>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</si>
  <si>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</si>
  <si>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</si>
  <si>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</si>
  <si>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</si>
  <si>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</si>
  <si>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</si>
  <si>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</si>
  <si>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</si>
  <si>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</si>
  <si>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</si>
  <si>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</si>
  <si>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</si>
  <si>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</si>
  <si>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</si>
  <si>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</si>
  <si>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</si>
  <si>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</si>
  <si>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</si>
  <si>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</si>
  <si>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</si>
  <si>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</si>
  <si>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</si>
  <si>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</si>
  <si>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</si>
  <si>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</si>
  <si>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</si>
  <si>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</si>
  <si>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</si>
  <si>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</si>
  <si>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</si>
  <si>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</si>
  <si>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</si>
  <si>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</si>
  <si>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</si>
  <si>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</si>
  <si>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</si>
  <si>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</si>
  <si>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</si>
  <si>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</si>
  <si>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</si>
  <si>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</si>
  <si>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</si>
  <si>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</si>
  <si>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</si>
  <si>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</si>
  <si>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</si>
  <si>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</si>
  <si>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</si>
  <si>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</si>
  <si>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</si>
  <si>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</si>
  <si>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</si>
  <si>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</si>
  <si>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</si>
  <si>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</si>
  <si>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</si>
  <si>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</si>
  <si>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</si>
  <si>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</si>
  <si>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</si>
  <si>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</si>
  <si>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</si>
  <si>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</si>
  <si>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</si>
  <si>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</si>
  <si>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</si>
  <si>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</si>
  <si>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</si>
  <si>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</si>
  <si>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</si>
  <si>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</si>
  <si>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</si>
  <si>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</si>
  <si>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</si>
  <si>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</si>
  <si>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</si>
  <si>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</si>
  <si>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</si>
  <si>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</si>
  <si>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</si>
  <si>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</si>
  <si>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</si>
  <si>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</si>
  <si>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</si>
  <si>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</si>
  <si>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</si>
  <si>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</si>
  <si>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</si>
  <si>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</si>
  <si>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</si>
  <si>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</si>
  <si>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</si>
  <si>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</si>
  <si>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</si>
  <si>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</si>
  <si>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</si>
  <si>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</si>
  <si>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</si>
  <si>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</si>
  <si>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</si>
  <si>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</si>
  <si>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</si>
  <si>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</si>
  <si>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</si>
  <si>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</si>
  <si>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</si>
  <si>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</si>
  <si>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</si>
  <si>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</si>
  <si>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</si>
  <si>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</si>
  <si>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</si>
  <si>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</si>
  <si>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</si>
  <si>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</si>
  <si>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</si>
  <si>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</si>
  <si>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</si>
  <si>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</si>
  <si>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</si>
  <si>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</si>
  <si>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</si>
  <si>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</si>
  <si>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</si>
  <si>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</si>
  <si>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</si>
  <si>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</si>
  <si>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</si>
  <si>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</si>
  <si>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</si>
  <si>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</si>
  <si>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</si>
  <si>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</si>
  <si>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</si>
  <si>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</si>
  <si>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</si>
  <si>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</si>
  <si>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</si>
  <si>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</si>
  <si>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</si>
  <si>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</si>
  <si>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</si>
  <si>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</si>
  <si>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</si>
  <si>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</si>
  <si>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</si>
  <si>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</si>
  <si>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</si>
  <si>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</si>
  <si>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</si>
  <si>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</si>
  <si>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</si>
  <si>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</si>
  <si>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</si>
  <si>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</si>
  <si>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</si>
  <si>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</si>
  <si>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</si>
  <si>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</si>
  <si>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</si>
  <si>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</si>
  <si>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</si>
  <si>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</si>
  <si>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</si>
  <si>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</si>
  <si>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</si>
  <si>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</si>
  <si>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</si>
  <si>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</si>
  <si>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</si>
  <si>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</si>
  <si>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</si>
  <si>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</si>
  <si>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</si>
  <si>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</si>
  <si>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</si>
  <si>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</si>
  <si>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</si>
  <si>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</si>
  <si>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</si>
  <si>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</si>
  <si>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</si>
  <si>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</si>
  <si>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</si>
  <si>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</si>
  <si>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</si>
  <si>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</si>
  <si>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</si>
  <si>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</si>
  <si>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</si>
  <si>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</si>
  <si>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</si>
  <si>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</si>
  <si>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</si>
  <si>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</si>
  <si>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</si>
  <si>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</si>
  <si>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</si>
  <si>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</si>
  <si>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</si>
  <si>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</si>
  <si>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</si>
  <si>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</si>
  <si>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</si>
  <si>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</si>
  <si>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</si>
  <si>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</si>
  <si>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</si>
  <si>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</si>
  <si>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</si>
  <si>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</si>
  <si>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</si>
  <si>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</si>
  <si>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</si>
  <si>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</si>
  <si>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</si>
  <si>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</si>
  <si>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</si>
  <si>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</si>
  <si>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</si>
  <si>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</si>
  <si>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</si>
  <si>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</si>
  <si>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</si>
  <si>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</si>
  <si>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</si>
  <si>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</si>
  <si>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</si>
  <si>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</si>
  <si>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</si>
  <si>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</si>
  <si>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</si>
  <si>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</si>
  <si>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</si>
  <si>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</si>
  <si>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</si>
  <si>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</si>
  <si>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</si>
  <si>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</si>
  <si>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</si>
  <si>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</si>
  <si>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</si>
  <si>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</si>
  <si>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</si>
  <si>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</si>
  <si>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</si>
  <si>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</si>
  <si>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</si>
  <si>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</si>
  <si>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</si>
  <si>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</si>
  <si>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</si>
  <si>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</si>
  <si>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</si>
  <si>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</si>
  <si>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</si>
  <si>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</si>
  <si>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</si>
  <si>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</si>
  <si>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</si>
  <si>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</si>
  <si>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</si>
  <si>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</si>
  <si>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</si>
  <si>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</si>
  <si>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</si>
  <si>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</si>
  <si>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</si>
  <si>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</si>
  <si>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</si>
  <si>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</si>
  <si>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</si>
  <si>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</si>
  <si>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</si>
  <si>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</si>
  <si>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</si>
  <si>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</si>
  <si>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</si>
  <si>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</si>
  <si>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</si>
  <si>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</si>
  <si>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</si>
  <si>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</si>
  <si>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</si>
  <si>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</si>
  <si>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</si>
  <si>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</si>
  <si>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</si>
  <si>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</si>
  <si>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</si>
  <si>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</si>
  <si>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</si>
  <si>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</si>
  <si>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</si>
  <si>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</si>
  <si>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</si>
  <si>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</si>
  <si>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</si>
  <si>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</si>
  <si>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</si>
  <si>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</si>
  <si>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</si>
  <si>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</si>
  <si>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</si>
  <si>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</si>
  <si>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</si>
  <si>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</si>
  <si>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</si>
  <si>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</si>
  <si>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</si>
  <si>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</si>
  <si>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</si>
  <si>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</si>
  <si>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</si>
  <si>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</si>
  <si>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</si>
  <si>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</si>
  <si>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</si>
  <si>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</si>
  <si>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</si>
  <si>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</si>
  <si>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</si>
  <si>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</si>
  <si>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</si>
  <si>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</si>
  <si>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</si>
  <si>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</si>
  <si>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</si>
  <si>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</si>
  <si>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</si>
  <si>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</si>
  <si>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</si>
  <si>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</si>
  <si>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</si>
  <si>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</si>
  <si>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</si>
  <si>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</si>
  <si>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</si>
  <si>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</si>
  <si>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</si>
  <si>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</si>
  <si>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</si>
  <si>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</si>
  <si>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</si>
  <si>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</si>
  <si>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</si>
  <si>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</si>
  <si>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</si>
  <si>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</si>
  <si>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</si>
  <si>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</si>
  <si>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</si>
  <si>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</si>
  <si>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</si>
  <si>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</si>
  <si>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</si>
  <si>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</si>
  <si>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</si>
  <si>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</si>
  <si>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</si>
  <si>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</si>
  <si>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</si>
  <si>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</si>
  <si>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</si>
  <si>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</si>
  <si>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</si>
  <si>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</si>
  <si>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</si>
  <si>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</si>
  <si>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</si>
  <si>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</si>
  <si>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</si>
  <si>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</si>
  <si>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</si>
  <si>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</si>
  <si>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</si>
  <si>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</si>
  <si>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</si>
  <si>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</si>
  <si>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</si>
  <si>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</si>
  <si>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</si>
  <si>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</si>
  <si>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</si>
  <si>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</si>
  <si>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</si>
  <si>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</si>
  <si>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</si>
  <si>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</si>
  <si>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</si>
  <si>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</si>
  <si>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</si>
  <si>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</si>
  <si>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</si>
  <si>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</si>
  <si>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</si>
  <si>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</si>
  <si>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</si>
  <si>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</si>
  <si>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</si>
  <si>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</si>
  <si>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</si>
  <si>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</si>
  <si>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</si>
  <si>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</si>
  <si>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</si>
  <si>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</si>
  <si>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</si>
  <si>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</si>
  <si>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</si>
  <si>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</si>
  <si>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</si>
  <si>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</si>
  <si>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</si>
  <si>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</si>
  <si>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</si>
  <si>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</si>
  <si>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</si>
  <si>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</si>
  <si>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</si>
  <si>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</si>
  <si>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</si>
  <si>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</si>
  <si>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</si>
  <si>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</si>
  <si>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</si>
  <si>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</si>
  <si>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</si>
  <si>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</si>
  <si>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</si>
  <si>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</si>
  <si>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</si>
  <si>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</si>
  <si>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</si>
  <si>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</si>
  <si>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</si>
  <si>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</si>
  <si>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</si>
  <si>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</si>
  <si>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</si>
  <si>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</si>
  <si>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</si>
  <si>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</si>
  <si>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</si>
  <si>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</si>
  <si>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</si>
  <si>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</si>
  <si>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</si>
  <si>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</si>
  <si>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</si>
  <si>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</si>
  <si>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</si>
  <si>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</si>
  <si>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</si>
  <si>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</si>
  <si>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</si>
  <si>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</si>
  <si>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</si>
  <si>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</si>
  <si>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</si>
  <si>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</si>
  <si>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</si>
  <si>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</si>
  <si>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</si>
  <si>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</si>
  <si>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</si>
  <si>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</si>
  <si>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</si>
  <si>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</si>
  <si>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</si>
  <si>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</si>
  <si>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</si>
  <si>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</si>
  <si>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</si>
  <si>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</si>
  <si>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</si>
  <si>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</si>
  <si>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</si>
  <si>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</si>
  <si>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</si>
  <si>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</si>
  <si>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</si>
  <si>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</si>
  <si>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</si>
  <si>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</si>
  <si>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</si>
  <si>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</si>
  <si>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</si>
  <si>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</si>
  <si>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</si>
  <si>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</si>
  <si>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</si>
  <si>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</si>
  <si>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</si>
  <si>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</si>
  <si>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</si>
  <si>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</si>
  <si>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</si>
  <si>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</si>
  <si>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</si>
  <si>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</si>
  <si>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</si>
  <si>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</si>
  <si>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</si>
  <si>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</si>
  <si>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</si>
  <si>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</si>
  <si>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</si>
  <si>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</si>
  <si>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</si>
  <si>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</si>
  <si>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</si>
  <si>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</si>
  <si>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</si>
  <si>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</si>
  <si>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</si>
  <si>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</si>
  <si>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</si>
  <si>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</si>
  <si>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</si>
  <si>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</si>
  <si>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</si>
  <si>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</si>
  <si>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</si>
  <si>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</si>
  <si>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</si>
  <si>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</si>
  <si>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</si>
  <si>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</si>
  <si>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</si>
  <si>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</si>
  <si>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</si>
  <si>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</si>
  <si>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</si>
  <si>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</si>
  <si>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</si>
  <si>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</si>
  <si>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</si>
  <si>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</si>
  <si>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</si>
  <si>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</si>
  <si>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</si>
  <si>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</si>
  <si>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</si>
  <si>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</si>
  <si>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</si>
  <si>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</si>
  <si>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</si>
  <si>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</si>
  <si>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</si>
  <si>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</si>
  <si>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</si>
  <si>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</si>
  <si>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</si>
  <si>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</si>
  <si>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</si>
  <si>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</si>
  <si>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</si>
  <si>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</si>
  <si>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</si>
  <si>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</si>
  <si>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</si>
  <si>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</si>
  <si>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</si>
  <si>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</si>
  <si>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</si>
  <si>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</si>
  <si>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</si>
  <si>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</si>
  <si>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</si>
  <si>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</si>
  <si>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</si>
  <si>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</si>
  <si>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</si>
  <si>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</si>
  <si>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</si>
  <si>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</si>
  <si>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</si>
  <si>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</si>
  <si>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</si>
  <si>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</si>
  <si>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</si>
  <si>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</si>
  <si>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</si>
  <si>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</si>
  <si>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</si>
  <si>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</si>
  <si>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</si>
  <si>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</si>
  <si>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</si>
  <si>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</si>
  <si>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</si>
  <si>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</si>
  <si>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</si>
  <si>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</si>
  <si>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</si>
  <si>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</si>
  <si>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</si>
  <si>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</si>
  <si>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</si>
  <si>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</si>
  <si>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</si>
  <si>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</si>
  <si>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</si>
  <si>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</si>
  <si>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</si>
  <si>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</si>
  <si>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</si>
  <si>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</si>
  <si>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</si>
  <si>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</si>
  <si>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</si>
  <si>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</si>
  <si>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</si>
  <si>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</si>
  <si>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</si>
  <si>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</si>
  <si>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</si>
  <si>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</si>
  <si>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</si>
  <si>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</si>
  <si>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</si>
  <si>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</si>
  <si>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</si>
  <si>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</si>
  <si>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</si>
  <si>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</si>
  <si>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</si>
  <si>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</si>
  <si>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</si>
  <si>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</si>
  <si>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</si>
  <si>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</si>
  <si>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</si>
  <si>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</si>
  <si>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</si>
  <si>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</si>
  <si>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</si>
  <si>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</si>
  <si>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</si>
  <si>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</si>
  <si>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</si>
  <si>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</si>
  <si>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</si>
  <si>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</si>
  <si>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</si>
  <si>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</si>
  <si>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</si>
  <si>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</si>
  <si>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</si>
  <si>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</si>
  <si>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</si>
  <si>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</si>
  <si>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</si>
  <si>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</si>
  <si>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</si>
  <si>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</si>
  <si>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</si>
  <si>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</si>
  <si>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</si>
  <si>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</si>
  <si>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</si>
  <si>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</si>
  <si>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</si>
  <si>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</si>
  <si>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</si>
  <si>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</si>
  <si>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</si>
  <si>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</si>
  <si>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</si>
  <si>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</si>
  <si>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</si>
  <si>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</si>
  <si>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</si>
  <si>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</si>
  <si>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</si>
  <si>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</si>
  <si>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</si>
  <si>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</si>
  <si>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</si>
  <si>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</si>
  <si>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</si>
  <si>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</si>
  <si>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</si>
  <si>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</si>
  <si>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</si>
  <si>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</si>
  <si>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</si>
  <si>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</si>
  <si>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</si>
  <si>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</si>
  <si>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</si>
  <si>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</si>
  <si>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</si>
  <si>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</si>
  <si>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</si>
  <si>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</si>
  <si>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</si>
  <si>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</si>
  <si>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</si>
  <si>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</si>
  <si>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</si>
  <si>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</si>
  <si>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</si>
  <si>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</si>
  <si>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</si>
  <si>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</si>
  <si>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</si>
  <si>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</si>
  <si>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</si>
  <si>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</si>
  <si>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</si>
  <si>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</si>
  <si>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</si>
  <si>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</si>
  <si>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</si>
  <si>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</si>
  <si>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</si>
  <si>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</si>
  <si>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</si>
  <si>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</si>
  <si>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</si>
  <si>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</si>
  <si>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</si>
  <si>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</si>
  <si>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</si>
  <si>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</si>
  <si>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</si>
  <si>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</si>
  <si>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</si>
  <si>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</si>
  <si>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</si>
  <si>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</si>
  <si>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</si>
  <si>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</si>
  <si>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</si>
  <si>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</si>
  <si>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</si>
  <si>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</si>
  <si>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</si>
  <si>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</si>
  <si>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</si>
  <si>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</si>
  <si>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</si>
  <si>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</si>
  <si>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</si>
  <si>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</si>
  <si>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</si>
  <si>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</si>
  <si>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</si>
  <si>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</si>
  <si>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</si>
  <si>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</si>
  <si>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</si>
  <si>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</si>
  <si>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</si>
  <si>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</si>
  <si>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</si>
  <si>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</si>
  <si>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</si>
  <si>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</si>
  <si>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</si>
  <si>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</si>
  <si>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</si>
  <si>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</si>
  <si>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</si>
  <si>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</si>
  <si>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</si>
  <si>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</si>
  <si>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</si>
  <si>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</si>
  <si>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</si>
  <si>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</si>
  <si>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</si>
  <si>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</si>
  <si>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</si>
  <si>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</si>
  <si>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</si>
  <si>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</si>
  <si>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</si>
  <si>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</si>
  <si>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</si>
  <si>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</si>
  <si>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</si>
  <si>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</si>
  <si>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</si>
  <si>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</si>
  <si>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</si>
  <si>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</si>
  <si>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</si>
  <si>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</si>
  <si>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</si>
  <si>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</si>
  <si>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</si>
  <si>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</si>
  <si>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</si>
  <si>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</si>
  <si>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</si>
  <si>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</si>
  <si>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</si>
  <si>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</si>
  <si>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</si>
  <si>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</si>
  <si>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</si>
  <si>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</si>
  <si>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</si>
  <si>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</si>
  <si>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</si>
  <si>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</si>
  <si>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</si>
  <si>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</si>
  <si>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</si>
  <si>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</si>
  <si>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</si>
  <si>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</si>
  <si>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</si>
  <si>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</si>
  <si>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</si>
  <si>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</si>
  <si>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</si>
  <si>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</si>
  <si>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</si>
  <si>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</si>
  <si>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</si>
  <si>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</si>
  <si>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</si>
  <si>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</si>
  <si>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</si>
  <si>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</si>
  <si>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</si>
  <si>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</si>
  <si>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</si>
  <si>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</si>
  <si>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</si>
  <si>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</si>
  <si>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</si>
  <si>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</si>
  <si>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</si>
  <si>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</si>
  <si>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</si>
  <si>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</si>
  <si>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</si>
  <si>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</si>
  <si>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</si>
  <si>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</si>
  <si>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</si>
  <si>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</si>
  <si>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</si>
  <si>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</si>
  <si>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</si>
  <si>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</si>
  <si>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</si>
  <si>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</si>
  <si>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</si>
  <si>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</si>
  <si>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</si>
  <si>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</si>
  <si>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</si>
  <si>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</si>
  <si>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</si>
  <si>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</si>
  <si>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</si>
  <si>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</si>
  <si>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</si>
  <si>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</si>
  <si>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</si>
  <si>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</si>
  <si>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</si>
  <si>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</si>
  <si>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</si>
  <si>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</si>
  <si>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</si>
  <si>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</si>
  <si>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</si>
  <si>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</si>
  <si>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</si>
  <si>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</si>
  <si>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</si>
  <si>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</si>
  <si>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</si>
  <si>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</si>
  <si>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</si>
  <si>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</si>
  <si>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</si>
  <si>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</si>
  <si>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</si>
  <si>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</si>
  <si>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</si>
  <si>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</si>
  <si>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</si>
  <si>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</si>
  <si>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</si>
  <si>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</si>
  <si>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</si>
  <si>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</si>
  <si>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</si>
  <si>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</si>
  <si>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</si>
  <si>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</si>
  <si>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</si>
  <si>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</si>
  <si>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</si>
  <si>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</si>
  <si>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</si>
  <si>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</si>
  <si>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</si>
  <si>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</si>
  <si>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</si>
  <si>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</si>
  <si>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</si>
  <si>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</si>
  <si>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</si>
  <si>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</si>
  <si>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</si>
  <si>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</si>
  <si>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</si>
  <si>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</si>
  <si>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</si>
  <si>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</si>
  <si>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</si>
  <si>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</si>
  <si>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</si>
  <si>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</si>
  <si>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</si>
  <si>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</si>
  <si>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</si>
  <si>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</si>
  <si>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</si>
  <si>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</si>
  <si>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</si>
  <si>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</si>
  <si>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</si>
  <si>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</si>
  <si>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</si>
  <si>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</si>
  <si>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</si>
  <si>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</si>
  <si>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</si>
  <si>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</si>
  <si>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ZAGREBAČKO GRADSKO KAZALIŠTE KOMEDIJA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</si>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</sst>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5154067.8099999996</v>
      </c>
      <c r="D2" s="7">
        <f>'PR-RAS'!E6</f>
        <v>6097207.4600000009</v>
      </c>
      <c r="E2" s="7">
        <v>0</v>
      </c>
      <c r="F2" s="7">
        <v>0</v>
      </c>
      <c r="G2" s="8">
        <f t="shared" ref="G2:G274" si="0">(B2/1000)*(C2*1+D2*2)</f>
        <v>17348.48273</v>
      </c>
      <c r="H2" s="8">
        <f t="shared" ref="H2:H274" si="1">ABS(C2-ROUND(C2,0))+ABS(D2-ROUND(D2,0))</f>
        <v>0.6500000013038516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4247.13</v>
      </c>
      <c r="D45" s="2">
        <f>'PR-RAS'!E49</f>
        <v>731296.75</v>
      </c>
      <c r="E45" s="2">
        <v>0</v>
      </c>
      <c r="F45" s="2">
        <v>0</v>
      </c>
      <c r="G45" s="3">
        <f t="shared" si="0"/>
        <v>64540.98771999999</v>
      </c>
      <c r="H45" s="3">
        <f t="shared" si="1"/>
        <v>0.38000000000010914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4247.13</v>
      </c>
      <c r="D64" s="2">
        <f>'PR-RAS'!E68</f>
        <v>0</v>
      </c>
      <c r="E64" s="2">
        <v>0</v>
      </c>
      <c r="F64" s="2">
        <v>0</v>
      </c>
      <c r="G64" s="3">
        <f t="shared" si="0"/>
        <v>267.56918999999999</v>
      </c>
      <c r="H64" s="3">
        <f t="shared" si="1"/>
        <v>0.13000000000010914</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4247.13</v>
      </c>
      <c r="D65" s="2">
        <f>'PR-RAS'!E69</f>
        <v>0</v>
      </c>
      <c r="E65" s="2">
        <v>0</v>
      </c>
      <c r="F65" s="2">
        <v>0</v>
      </c>
      <c r="G65" s="3">
        <f t="shared" si="0"/>
        <v>271.81632000000002</v>
      </c>
      <c r="H65" s="3">
        <f t="shared" si="1"/>
        <v>0.13000000000010914</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731296.75</v>
      </c>
      <c r="E70" s="2">
        <v>0</v>
      </c>
      <c r="F70" s="2">
        <v>0</v>
      </c>
      <c r="G70" s="3">
        <f t="shared" si="0"/>
        <v>100918.95150000001</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731296.75</v>
      </c>
      <c r="E72" s="2">
        <v>0</v>
      </c>
      <c r="F72" s="2">
        <v>0</v>
      </c>
      <c r="G72" s="3">
        <f t="shared" si="0"/>
        <v>103844.13849999999</v>
      </c>
      <c r="H72" s="3">
        <f t="shared" si="1"/>
        <v>0.25</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6.33</v>
      </c>
      <c r="D78" s="2">
        <f>'PR-RAS'!E82</f>
        <v>0</v>
      </c>
      <c r="E78" s="2">
        <v>0</v>
      </c>
      <c r="F78" s="2">
        <v>0</v>
      </c>
      <c r="G78" s="3">
        <f t="shared" si="0"/>
        <v>0.48741000000000001</v>
      </c>
      <c r="H78" s="3">
        <f t="shared" si="1"/>
        <v>0.33000000000000007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6.33</v>
      </c>
      <c r="D79" s="2">
        <f>'PR-RAS'!E83</f>
        <v>0</v>
      </c>
      <c r="E79" s="2">
        <v>0</v>
      </c>
      <c r="F79" s="2">
        <v>0</v>
      </c>
      <c r="G79" s="3">
        <f t="shared" si="0"/>
        <v>0.49374000000000001</v>
      </c>
      <c r="H79" s="3">
        <f t="shared" si="1"/>
        <v>0.33000000000000007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6.33</v>
      </c>
      <c r="D81" s="2">
        <f>'PR-RAS'!E85</f>
        <v>0</v>
      </c>
      <c r="E81" s="2">
        <v>0</v>
      </c>
      <c r="F81" s="2">
        <v>0</v>
      </c>
      <c r="G81" s="3">
        <f t="shared" si="0"/>
        <v>0.50639999999999996</v>
      </c>
      <c r="H81" s="3">
        <f t="shared" si="1"/>
        <v>0.33000000000000007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948314.82</v>
      </c>
      <c r="D102" s="2">
        <f>'PR-RAS'!E106</f>
        <v>762322.2</v>
      </c>
      <c r="E102" s="2">
        <v>0</v>
      </c>
      <c r="F102" s="2">
        <v>0</v>
      </c>
      <c r="G102" s="3">
        <f t="shared" si="0"/>
        <v>249768.88121999998</v>
      </c>
      <c r="H102" s="3">
        <f t="shared" si="1"/>
        <v>0.38000000000465661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948314.82</v>
      </c>
      <c r="D108" s="2">
        <f>'PR-RAS'!E112</f>
        <v>762322.2</v>
      </c>
      <c r="E108" s="2">
        <v>0</v>
      </c>
      <c r="F108" s="2">
        <v>0</v>
      </c>
      <c r="G108" s="3">
        <f t="shared" si="0"/>
        <v>264606.63653999998</v>
      </c>
      <c r="H108" s="3">
        <f t="shared" si="1"/>
        <v>0.38000000000465661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948314.82</v>
      </c>
      <c r="D113" s="2">
        <f>'PR-RAS'!E117</f>
        <v>762322.2</v>
      </c>
      <c r="E113" s="2">
        <v>0</v>
      </c>
      <c r="F113" s="2">
        <v>0</v>
      </c>
      <c r="G113" s="3">
        <f t="shared" si="0"/>
        <v>276971.43263999996</v>
      </c>
      <c r="H113" s="3">
        <f t="shared" si="1"/>
        <v>0.38000000000465661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30115.95</v>
      </c>
      <c r="D121" s="2">
        <f>'PR-RAS'!E125</f>
        <v>19341.87</v>
      </c>
      <c r="E121" s="2">
        <v>0</v>
      </c>
      <c r="F121" s="2">
        <v>0</v>
      </c>
      <c r="G121" s="3">
        <f t="shared" si="0"/>
        <v>8255.9627999999993</v>
      </c>
      <c r="H121" s="3">
        <f t="shared" si="1"/>
        <v>0.18000000000029104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25159.7</v>
      </c>
      <c r="D122" s="2">
        <f>'PR-RAS'!E126</f>
        <v>19341.87</v>
      </c>
      <c r="E122" s="2">
        <v>0</v>
      </c>
      <c r="F122" s="2">
        <v>0</v>
      </c>
      <c r="G122" s="3">
        <f t="shared" si="0"/>
        <v>7725.0562399999999</v>
      </c>
      <c r="H122" s="3">
        <f t="shared" si="1"/>
        <v>0.43000000000029104</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5159.7</v>
      </c>
      <c r="D123" s="2">
        <f>'PR-RAS'!E127</f>
        <v>3265.41</v>
      </c>
      <c r="E123" s="2">
        <v>0</v>
      </c>
      <c r="F123" s="2">
        <v>0</v>
      </c>
      <c r="G123" s="3">
        <f t="shared" si="0"/>
        <v>1426.24344</v>
      </c>
      <c r="H123" s="3">
        <f t="shared" si="1"/>
        <v>0.71000000000003638</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20000</v>
      </c>
      <c r="D124" s="2">
        <f>'PR-RAS'!E128</f>
        <v>16076.46</v>
      </c>
      <c r="E124" s="2">
        <v>0</v>
      </c>
      <c r="F124" s="2">
        <v>0</v>
      </c>
      <c r="G124" s="3">
        <f t="shared" si="0"/>
        <v>6414.8091599999998</v>
      </c>
      <c r="H124" s="3">
        <f t="shared" si="1"/>
        <v>0.45999999999912689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4956.25</v>
      </c>
      <c r="D125" s="2">
        <f>'PR-RAS'!E129</f>
        <v>0</v>
      </c>
      <c r="E125" s="2">
        <v>0</v>
      </c>
      <c r="F125" s="2">
        <v>0</v>
      </c>
      <c r="G125" s="3">
        <f t="shared" si="0"/>
        <v>614.57500000000005</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4956.25</v>
      </c>
      <c r="D127" s="2">
        <f>'PR-RAS'!E131</f>
        <v>0</v>
      </c>
      <c r="E127" s="2">
        <v>0</v>
      </c>
      <c r="F127" s="2">
        <v>0</v>
      </c>
      <c r="G127" s="3">
        <f t="shared" si="0"/>
        <v>624.48749999999995</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4160574.7</v>
      </c>
      <c r="D130" s="2">
        <f>'PR-RAS'!E134</f>
        <v>4572257.6100000003</v>
      </c>
      <c r="E130" s="2">
        <v>0</v>
      </c>
      <c r="F130" s="2">
        <v>0</v>
      </c>
      <c r="G130" s="3">
        <f t="shared" si="0"/>
        <v>1716356.5996800002</v>
      </c>
      <c r="H130" s="3">
        <f t="shared" si="1"/>
        <v>0.68999999947845936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4160574.7</v>
      </c>
      <c r="D131" s="2">
        <f>'PR-RAS'!E135</f>
        <v>4572257.6100000003</v>
      </c>
      <c r="E131" s="2">
        <v>0</v>
      </c>
      <c r="F131" s="2">
        <v>0</v>
      </c>
      <c r="G131" s="3">
        <f t="shared" si="0"/>
        <v>1729661.6896000004</v>
      </c>
      <c r="H131" s="3">
        <f t="shared" si="1"/>
        <v>0.68999999947845936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4120889.25</v>
      </c>
      <c r="D132" s="2">
        <f>'PR-RAS'!E136</f>
        <v>4509724.96</v>
      </c>
      <c r="E132" s="2">
        <v>0</v>
      </c>
      <c r="F132" s="2">
        <v>0</v>
      </c>
      <c r="G132" s="3">
        <f t="shared" si="0"/>
        <v>1721384.4312700001</v>
      </c>
      <c r="H132" s="3">
        <f t="shared" si="1"/>
        <v>0.2900000000372529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39685.449999999997</v>
      </c>
      <c r="D133" s="2">
        <f>'PR-RAS'!E137</f>
        <v>62532.65</v>
      </c>
      <c r="E133" s="2">
        <v>0</v>
      </c>
      <c r="F133" s="2">
        <v>0</v>
      </c>
      <c r="G133" s="3">
        <f t="shared" si="0"/>
        <v>21747.099000000002</v>
      </c>
      <c r="H133" s="3">
        <f t="shared" si="1"/>
        <v>0.79999999999563443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10808.88</v>
      </c>
      <c r="D136" s="2">
        <f>'PR-RAS'!E140</f>
        <v>11989.03</v>
      </c>
      <c r="E136" s="2">
        <v>0</v>
      </c>
      <c r="F136" s="2">
        <v>0</v>
      </c>
      <c r="G136" s="3">
        <f t="shared" si="0"/>
        <v>4696.2369000000008</v>
      </c>
      <c r="H136" s="3">
        <f t="shared" si="1"/>
        <v>0.15000000000145519</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10808.88</v>
      </c>
      <c r="D147" s="2">
        <f>'PR-RAS'!E151</f>
        <v>11989.03</v>
      </c>
      <c r="E147" s="2">
        <v>0</v>
      </c>
      <c r="F147" s="2">
        <v>0</v>
      </c>
      <c r="G147" s="3">
        <f t="shared" si="0"/>
        <v>5078.8932400000003</v>
      </c>
      <c r="H147" s="3">
        <f t="shared" si="1"/>
        <v>0.15000000000145519</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5157993.5999999996</v>
      </c>
      <c r="D148" s="2">
        <f>'PR-RAS'!E152</f>
        <v>5135777.9000000004</v>
      </c>
      <c r="E148" s="2">
        <v>0</v>
      </c>
      <c r="F148" s="2">
        <v>0</v>
      </c>
      <c r="G148" s="3">
        <f t="shared" si="0"/>
        <v>2268143.7618</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3711472.84</v>
      </c>
      <c r="D149" s="2">
        <f>'PR-RAS'!E153</f>
        <v>4000890.45</v>
      </c>
      <c r="E149" s="2">
        <v>0</v>
      </c>
      <c r="F149" s="2">
        <v>0</v>
      </c>
      <c r="G149" s="3">
        <f t="shared" si="0"/>
        <v>1733561.5535199998</v>
      </c>
      <c r="H149" s="3">
        <f t="shared" si="1"/>
        <v>0.61000000033527613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2969885</v>
      </c>
      <c r="D150" s="2">
        <f>'PR-RAS'!E154</f>
        <v>3164267.35</v>
      </c>
      <c r="E150" s="2">
        <v>0</v>
      </c>
      <c r="F150" s="2">
        <v>0</v>
      </c>
      <c r="G150" s="3">
        <f t="shared" si="0"/>
        <v>1385464.5352999999</v>
      </c>
      <c r="H150" s="3">
        <f t="shared" si="1"/>
        <v>0.35000000009313226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2964930.53</v>
      </c>
      <c r="D151" s="2">
        <f>'PR-RAS'!E155</f>
        <v>3156345.85</v>
      </c>
      <c r="E151" s="2">
        <v>0</v>
      </c>
      <c r="F151" s="2">
        <v>0</v>
      </c>
      <c r="G151" s="3">
        <f t="shared" si="0"/>
        <v>1391643.3345000001</v>
      </c>
      <c r="H151" s="3">
        <f t="shared" si="1"/>
        <v>0.62000000011175871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396.73</v>
      </c>
      <c r="D152" s="2">
        <f>'PR-RAS'!E156</f>
        <v>0</v>
      </c>
      <c r="E152" s="2">
        <v>0</v>
      </c>
      <c r="F152" s="2">
        <v>0</v>
      </c>
      <c r="G152" s="3">
        <f t="shared" si="0"/>
        <v>59.906230000000001</v>
      </c>
      <c r="H152" s="3">
        <f t="shared" si="1"/>
        <v>0.26999999999998181</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4557.74</v>
      </c>
      <c r="D153" s="2">
        <f>'PR-RAS'!E157</f>
        <v>7921.5</v>
      </c>
      <c r="E153" s="2">
        <v>0</v>
      </c>
      <c r="F153" s="2">
        <v>0</v>
      </c>
      <c r="G153" s="3">
        <f t="shared" si="0"/>
        <v>3100.9124799999995</v>
      </c>
      <c r="H153" s="3">
        <f t="shared" si="1"/>
        <v>0.76000000000021828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263055.46000000002</v>
      </c>
      <c r="D155" s="2">
        <f>'PR-RAS'!E159</f>
        <v>265987.09000000003</v>
      </c>
      <c r="E155" s="2">
        <v>0</v>
      </c>
      <c r="F155" s="2">
        <v>0</v>
      </c>
      <c r="G155" s="3">
        <f t="shared" si="0"/>
        <v>122434.56456000001</v>
      </c>
      <c r="H155" s="3">
        <f t="shared" si="1"/>
        <v>0.55000000004656613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478532.38</v>
      </c>
      <c r="D156" s="2">
        <f>'PR-RAS'!E160</f>
        <v>570636.01</v>
      </c>
      <c r="E156" s="2">
        <v>0</v>
      </c>
      <c r="F156" s="2">
        <v>0</v>
      </c>
      <c r="G156" s="3">
        <f t="shared" si="0"/>
        <v>251069.68199999997</v>
      </c>
      <c r="H156" s="3">
        <f t="shared" si="1"/>
        <v>0.39000000001396984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52494.93</v>
      </c>
      <c r="E157" s="2">
        <v>0</v>
      </c>
      <c r="F157" s="2">
        <v>0</v>
      </c>
      <c r="G157" s="3">
        <f t="shared" si="0"/>
        <v>16378.418159999999</v>
      </c>
      <c r="H157" s="3">
        <f t="shared" si="1"/>
        <v>6.9999999999708962E-2</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478532.38</v>
      </c>
      <c r="D158" s="2">
        <f>'PR-RAS'!E162</f>
        <v>518141.08</v>
      </c>
      <c r="E158" s="2">
        <v>0</v>
      </c>
      <c r="F158" s="2">
        <v>0</v>
      </c>
      <c r="G158" s="3">
        <f t="shared" si="0"/>
        <v>237825.88278000001</v>
      </c>
      <c r="H158" s="3">
        <f t="shared" si="1"/>
        <v>0.46000000002095476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1401758.27</v>
      </c>
      <c r="D160" s="2">
        <f>'PR-RAS'!E164</f>
        <v>1099316.5</v>
      </c>
      <c r="E160" s="2">
        <v>0</v>
      </c>
      <c r="F160" s="2">
        <v>0</v>
      </c>
      <c r="G160" s="3">
        <f t="shared" si="0"/>
        <v>572462.21192999999</v>
      </c>
      <c r="H160" s="3">
        <f t="shared" si="1"/>
        <v>0.77000000001862645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87034.8</v>
      </c>
      <c r="D161" s="2">
        <f>'PR-RAS'!E165</f>
        <v>60416.02</v>
      </c>
      <c r="E161" s="2">
        <v>0</v>
      </c>
      <c r="F161" s="2">
        <v>0</v>
      </c>
      <c r="G161" s="3">
        <f t="shared" si="0"/>
        <v>33258.6944</v>
      </c>
      <c r="H161" s="3">
        <f t="shared" si="1"/>
        <v>0.2199999999938882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29499.39</v>
      </c>
      <c r="D162" s="2">
        <f>'PR-RAS'!E166</f>
        <v>9407.6</v>
      </c>
      <c r="E162" s="2">
        <v>0</v>
      </c>
      <c r="F162" s="2">
        <v>0</v>
      </c>
      <c r="G162" s="3">
        <f t="shared" si="0"/>
        <v>7778.6489899999997</v>
      </c>
      <c r="H162" s="3">
        <f t="shared" si="1"/>
        <v>0.78999999999905413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56997.279999999999</v>
      </c>
      <c r="D163" s="2">
        <f>'PR-RAS'!E167</f>
        <v>50570.92</v>
      </c>
      <c r="E163" s="2">
        <v>0</v>
      </c>
      <c r="F163" s="2">
        <v>0</v>
      </c>
      <c r="G163" s="3">
        <f t="shared" si="0"/>
        <v>25618.53744</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538.13</v>
      </c>
      <c r="D164" s="2">
        <f>'PR-RAS'!E168</f>
        <v>437.5</v>
      </c>
      <c r="E164" s="2">
        <v>0</v>
      </c>
      <c r="F164" s="2">
        <v>0</v>
      </c>
      <c r="G164" s="3">
        <f t="shared" si="0"/>
        <v>230.34019000000004</v>
      </c>
      <c r="H164" s="3">
        <f t="shared" si="1"/>
        <v>0.62999999999999545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274058.88000000006</v>
      </c>
      <c r="D166" s="2">
        <f>'PR-RAS'!E170</f>
        <v>142261.30000000002</v>
      </c>
      <c r="E166" s="2">
        <v>0</v>
      </c>
      <c r="F166" s="2">
        <v>0</v>
      </c>
      <c r="G166" s="3">
        <f t="shared" si="0"/>
        <v>92165.944200000027</v>
      </c>
      <c r="H166" s="3">
        <f t="shared" si="1"/>
        <v>0.41999999995459802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7142.02</v>
      </c>
      <c r="D167" s="2">
        <f>'PR-RAS'!E171</f>
        <v>3654.47</v>
      </c>
      <c r="E167" s="2">
        <v>0</v>
      </c>
      <c r="F167" s="2">
        <v>0</v>
      </c>
      <c r="G167" s="3">
        <f t="shared" si="0"/>
        <v>2398.8593599999999</v>
      </c>
      <c r="H167" s="3">
        <f t="shared" si="1"/>
        <v>0.49000000000023647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51580.86</v>
      </c>
      <c r="D168" s="2">
        <f>'PR-RAS'!E172</f>
        <v>33003.64</v>
      </c>
      <c r="E168" s="2">
        <v>0</v>
      </c>
      <c r="F168" s="2">
        <v>0</v>
      </c>
      <c r="G168" s="3">
        <f t="shared" si="0"/>
        <v>19637.219380000002</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50063.94</v>
      </c>
      <c r="D169" s="2">
        <f>'PR-RAS'!E173</f>
        <v>22017.99</v>
      </c>
      <c r="E169" s="2">
        <v>0</v>
      </c>
      <c r="F169" s="2">
        <v>0</v>
      </c>
      <c r="G169" s="3">
        <f t="shared" si="0"/>
        <v>15808.786560000002</v>
      </c>
      <c r="H169" s="3">
        <f t="shared" si="1"/>
        <v>6.9999999996070983E-2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24554.1</v>
      </c>
      <c r="D170" s="2">
        <f>'PR-RAS'!E174</f>
        <v>4022.08</v>
      </c>
      <c r="E170" s="2">
        <v>0</v>
      </c>
      <c r="F170" s="2">
        <v>0</v>
      </c>
      <c r="G170" s="3">
        <f t="shared" si="0"/>
        <v>5509.1059400000004</v>
      </c>
      <c r="H170" s="3">
        <f t="shared" si="1"/>
        <v>0.17999999999847205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132247.89000000001</v>
      </c>
      <c r="D171" s="2">
        <f>'PR-RAS'!E175</f>
        <v>78635.78</v>
      </c>
      <c r="E171" s="2">
        <v>0</v>
      </c>
      <c r="F171" s="2">
        <v>0</v>
      </c>
      <c r="G171" s="3">
        <f t="shared" si="0"/>
        <v>49218.306500000006</v>
      </c>
      <c r="H171" s="3">
        <f t="shared" si="1"/>
        <v>0.32999999998719431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8470.07</v>
      </c>
      <c r="D173" s="2">
        <f>'PR-RAS'!E177</f>
        <v>927.34</v>
      </c>
      <c r="E173" s="2">
        <v>0</v>
      </c>
      <c r="F173" s="2">
        <v>0</v>
      </c>
      <c r="G173" s="3">
        <f t="shared" si="0"/>
        <v>1775.857</v>
      </c>
      <c r="H173" s="3">
        <f t="shared" si="1"/>
        <v>0.40999999999974079</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978569.32000000007</v>
      </c>
      <c r="D174" s="2">
        <f>'PR-RAS'!E178</f>
        <v>851798.99</v>
      </c>
      <c r="E174" s="2">
        <v>0</v>
      </c>
      <c r="F174" s="2">
        <v>0</v>
      </c>
      <c r="G174" s="3">
        <f t="shared" si="0"/>
        <v>464014.94289999991</v>
      </c>
      <c r="H174" s="3">
        <f t="shared" si="1"/>
        <v>0.33000000007450581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46246.74</v>
      </c>
      <c r="D175" s="2">
        <f>'PR-RAS'!E179</f>
        <v>45626.83</v>
      </c>
      <c r="E175" s="2">
        <v>0</v>
      </c>
      <c r="F175" s="2">
        <v>0</v>
      </c>
      <c r="G175" s="3">
        <f t="shared" si="0"/>
        <v>23925.069599999999</v>
      </c>
      <c r="H175" s="3">
        <f t="shared" si="1"/>
        <v>0.43000000000029104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62327.76</v>
      </c>
      <c r="D176" s="2">
        <f>'PR-RAS'!E180</f>
        <v>22495.18</v>
      </c>
      <c r="E176" s="2">
        <v>0</v>
      </c>
      <c r="F176" s="2">
        <v>0</v>
      </c>
      <c r="G176" s="3">
        <f t="shared" si="0"/>
        <v>18780.670999999998</v>
      </c>
      <c r="H176" s="3">
        <f t="shared" si="1"/>
        <v>0.41999999999825377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30438.46</v>
      </c>
      <c r="D177" s="2">
        <f>'PR-RAS'!E181</f>
        <v>16212.94</v>
      </c>
      <c r="E177" s="2">
        <v>0</v>
      </c>
      <c r="F177" s="2">
        <v>0</v>
      </c>
      <c r="G177" s="3">
        <f t="shared" si="0"/>
        <v>11064.123839999998</v>
      </c>
      <c r="H177" s="3">
        <f t="shared" si="1"/>
        <v>0.51999999999861757</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14398.37</v>
      </c>
      <c r="D178" s="2">
        <f>'PR-RAS'!E182</f>
        <v>8995.01</v>
      </c>
      <c r="E178" s="2">
        <v>0</v>
      </c>
      <c r="F178" s="2">
        <v>0</v>
      </c>
      <c r="G178" s="3">
        <f t="shared" si="0"/>
        <v>5732.74503</v>
      </c>
      <c r="H178" s="3">
        <f t="shared" si="1"/>
        <v>0.38000000000101863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77724.17</v>
      </c>
      <c r="D179" s="2">
        <f>'PR-RAS'!E183</f>
        <v>235450.78</v>
      </c>
      <c r="E179" s="2">
        <v>0</v>
      </c>
      <c r="F179" s="2">
        <v>0</v>
      </c>
      <c r="G179" s="3">
        <f t="shared" si="0"/>
        <v>97655.379939999999</v>
      </c>
      <c r="H179" s="3">
        <f t="shared" si="1"/>
        <v>0.38999999999941792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250.9</v>
      </c>
      <c r="D180" s="2">
        <f>'PR-RAS'!E184</f>
        <v>980</v>
      </c>
      <c r="E180" s="2">
        <v>0</v>
      </c>
      <c r="F180" s="2">
        <v>0</v>
      </c>
      <c r="G180" s="3">
        <f t="shared" si="0"/>
        <v>395.75110000000001</v>
      </c>
      <c r="H180" s="3">
        <f t="shared" si="1"/>
        <v>9.9999999999994316E-2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600784.28</v>
      </c>
      <c r="D181" s="2">
        <f>'PR-RAS'!E185</f>
        <v>399411.99</v>
      </c>
      <c r="E181" s="2">
        <v>0</v>
      </c>
      <c r="F181" s="2">
        <v>0</v>
      </c>
      <c r="G181" s="3">
        <f t="shared" si="0"/>
        <v>251929.48679999998</v>
      </c>
      <c r="H181" s="3">
        <f t="shared" si="1"/>
        <v>0.2900000000372529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10670.21</v>
      </c>
      <c r="D182" s="2">
        <f>'PR-RAS'!E186</f>
        <v>9330.9</v>
      </c>
      <c r="E182" s="2">
        <v>0</v>
      </c>
      <c r="F182" s="2">
        <v>0</v>
      </c>
      <c r="G182" s="3">
        <f t="shared" si="0"/>
        <v>5309.0938099999994</v>
      </c>
      <c r="H182" s="3">
        <f t="shared" si="1"/>
        <v>0.30999999999949068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135728.43</v>
      </c>
      <c r="D183" s="2">
        <f>'PR-RAS'!E187</f>
        <v>113295.36</v>
      </c>
      <c r="E183" s="2">
        <v>0</v>
      </c>
      <c r="F183" s="2">
        <v>0</v>
      </c>
      <c r="G183" s="3">
        <f t="shared" si="0"/>
        <v>65942.085300000006</v>
      </c>
      <c r="H183" s="3">
        <f t="shared" si="1"/>
        <v>0.78999999999359716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12406.06</v>
      </c>
      <c r="D184" s="2">
        <f>'PR-RAS'!E188</f>
        <v>134.05000000000001</v>
      </c>
      <c r="E184" s="2">
        <v>0</v>
      </c>
      <c r="F184" s="2">
        <v>0</v>
      </c>
      <c r="G184" s="3">
        <f t="shared" si="0"/>
        <v>2319.3712799999998</v>
      </c>
      <c r="H184" s="3">
        <f t="shared" si="1"/>
        <v>0.10999999999950205</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49689.21</v>
      </c>
      <c r="D190" s="2">
        <f>'PR-RAS'!E194</f>
        <v>44706.140000000007</v>
      </c>
      <c r="E190" s="2">
        <v>0</v>
      </c>
      <c r="F190" s="2">
        <v>0</v>
      </c>
      <c r="G190" s="3">
        <f t="shared" si="0"/>
        <v>26290.181610000003</v>
      </c>
      <c r="H190" s="3">
        <f t="shared" si="1"/>
        <v>0.35000000000582077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723.12</v>
      </c>
      <c r="D191" s="2">
        <f>'PR-RAS'!E195</f>
        <v>2368.15</v>
      </c>
      <c r="E191" s="2">
        <v>0</v>
      </c>
      <c r="F191" s="2">
        <v>0</v>
      </c>
      <c r="G191" s="3">
        <f t="shared" si="0"/>
        <v>1037.2898</v>
      </c>
      <c r="H191" s="3">
        <f t="shared" si="1"/>
        <v>0.2700000000000955</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12186.04</v>
      </c>
      <c r="D192" s="2">
        <f>'PR-RAS'!E196</f>
        <v>21831.91</v>
      </c>
      <c r="E192" s="2">
        <v>0</v>
      </c>
      <c r="F192" s="2">
        <v>0</v>
      </c>
      <c r="G192" s="3">
        <f t="shared" si="0"/>
        <v>10667.323260000001</v>
      </c>
      <c r="H192" s="3">
        <f t="shared" si="1"/>
        <v>0.13000000000101863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25457.53</v>
      </c>
      <c r="D193" s="2">
        <f>'PR-RAS'!E197</f>
        <v>5596.35</v>
      </c>
      <c r="E193" s="2">
        <v>0</v>
      </c>
      <c r="F193" s="2">
        <v>0</v>
      </c>
      <c r="G193" s="3">
        <f t="shared" si="0"/>
        <v>7036.8441599999996</v>
      </c>
      <c r="H193" s="3">
        <f t="shared" si="1"/>
        <v>0.82000000000152795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420</v>
      </c>
      <c r="D194" s="2">
        <f>'PR-RAS'!E198</f>
        <v>0</v>
      </c>
      <c r="E194" s="2">
        <v>0</v>
      </c>
      <c r="F194" s="2">
        <v>0</v>
      </c>
      <c r="G194" s="3">
        <f t="shared" si="0"/>
        <v>81.06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7194.2</v>
      </c>
      <c r="D195" s="2">
        <f>'PR-RAS'!E199</f>
        <v>14292.33</v>
      </c>
      <c r="E195" s="2">
        <v>0</v>
      </c>
      <c r="F195" s="2">
        <v>0</v>
      </c>
      <c r="G195" s="3">
        <f t="shared" si="0"/>
        <v>6941.0988400000006</v>
      </c>
      <c r="H195" s="3">
        <f t="shared" si="1"/>
        <v>0.52999999999974534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3708.32</v>
      </c>
      <c r="D197" s="2">
        <f>'PR-RAS'!E201</f>
        <v>617.4</v>
      </c>
      <c r="E197" s="2">
        <v>0</v>
      </c>
      <c r="F197" s="2">
        <v>0</v>
      </c>
      <c r="G197" s="3">
        <f t="shared" si="0"/>
        <v>968.85152000000005</v>
      </c>
      <c r="H197" s="3">
        <f t="shared" si="1"/>
        <v>0.72000000000014097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44434.83</v>
      </c>
      <c r="D198" s="2">
        <f>'PR-RAS'!E202</f>
        <v>35570.949999999997</v>
      </c>
      <c r="E198" s="2">
        <v>0</v>
      </c>
      <c r="F198" s="2">
        <v>0</v>
      </c>
      <c r="G198" s="3">
        <f t="shared" si="0"/>
        <v>22768.615809999999</v>
      </c>
      <c r="H198" s="3">
        <f t="shared" si="1"/>
        <v>0.22000000000116415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44434.83</v>
      </c>
      <c r="D212" s="2">
        <f>'PR-RAS'!E216</f>
        <v>35570.949999999997</v>
      </c>
      <c r="E212" s="2">
        <v>0</v>
      </c>
      <c r="F212" s="2">
        <v>0</v>
      </c>
      <c r="G212" s="3">
        <f t="shared" si="0"/>
        <v>24386.690029999998</v>
      </c>
      <c r="H212" s="3">
        <f t="shared" si="1"/>
        <v>0.22000000000116415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44400.54</v>
      </c>
      <c r="D213" s="2">
        <f>'PR-RAS'!E217</f>
        <v>35077.199999999997</v>
      </c>
      <c r="E213" s="2">
        <v>0</v>
      </c>
      <c r="F213" s="2">
        <v>0</v>
      </c>
      <c r="G213" s="3">
        <f t="shared" si="0"/>
        <v>24285.647280000001</v>
      </c>
      <c r="H213" s="3">
        <f t="shared" si="1"/>
        <v>0.6599999999962165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418.75</v>
      </c>
      <c r="E214" s="2">
        <v>0</v>
      </c>
      <c r="F214" s="2">
        <v>0</v>
      </c>
      <c r="G214" s="3">
        <f t="shared" si="0"/>
        <v>178.38749999999999</v>
      </c>
      <c r="H214" s="3">
        <f t="shared" si="1"/>
        <v>0.25</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34.29</v>
      </c>
      <c r="D215" s="2">
        <f>'PR-RAS'!E219</f>
        <v>75</v>
      </c>
      <c r="E215" s="2">
        <v>0</v>
      </c>
      <c r="F215" s="2">
        <v>0</v>
      </c>
      <c r="G215" s="3">
        <f t="shared" si="0"/>
        <v>39.43806</v>
      </c>
      <c r="H215" s="3">
        <f t="shared" si="1"/>
        <v>0.28999999999999915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327.66000000000003</v>
      </c>
      <c r="D269" s="2">
        <f>'PR-RAS'!E273</f>
        <v>0</v>
      </c>
      <c r="E269" s="2">
        <v>0</v>
      </c>
      <c r="F269" s="2">
        <v>0</v>
      </c>
      <c r="G269" s="3">
        <f t="shared" si="0"/>
        <v>87.812880000000007</v>
      </c>
      <c r="H269" s="3">
        <f t="shared" si="1"/>
        <v>0.33999999999997499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327.66000000000003</v>
      </c>
      <c r="D279" s="2">
        <f>'PR-RAS'!E283</f>
        <v>0</v>
      </c>
      <c r="E279" s="2">
        <v>0</v>
      </c>
      <c r="F279" s="2">
        <v>0</v>
      </c>
      <c r="G279" s="3">
        <f t="shared" si="12"/>
        <v>91.089480000000009</v>
      </c>
      <c r="H279" s="3">
        <f t="shared" si="13"/>
        <v>0.33999999999997499</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284.36</v>
      </c>
      <c r="D280" s="2">
        <f>'PR-RAS'!E284</f>
        <v>0</v>
      </c>
      <c r="E280" s="2">
        <v>0</v>
      </c>
      <c r="F280" s="2">
        <v>0</v>
      </c>
      <c r="G280" s="3">
        <f t="shared" si="12"/>
        <v>79.33644000000001</v>
      </c>
      <c r="H280" s="3">
        <f t="shared" si="13"/>
        <v>0.36000000000001364</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43.3</v>
      </c>
      <c r="D284" s="2">
        <f>'PR-RAS'!E288</f>
        <v>0</v>
      </c>
      <c r="E284" s="2">
        <v>0</v>
      </c>
      <c r="F284" s="2">
        <v>0</v>
      </c>
      <c r="G284" s="3">
        <f t="shared" si="12"/>
        <v>12.253899999999998</v>
      </c>
      <c r="H284" s="3">
        <f t="shared" si="13"/>
        <v>0.29999999999999716</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5157993.5999999996</v>
      </c>
      <c r="D295" s="2">
        <f>'PR-RAS'!E299</f>
        <v>5135777.9000000004</v>
      </c>
      <c r="E295" s="2">
        <v>0</v>
      </c>
      <c r="F295" s="2">
        <v>0</v>
      </c>
      <c r="G295" s="3">
        <f t="shared" si="12"/>
        <v>4536287.5236</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961429.56000000052</v>
      </c>
      <c r="E296" s="2">
        <v>0</v>
      </c>
      <c r="F296" s="2">
        <v>0</v>
      </c>
      <c r="G296" s="3">
        <f t="shared" si="12"/>
        <v>567243.44040000031</v>
      </c>
      <c r="H296" s="3">
        <f t="shared" si="13"/>
        <v>0.43999999947845936</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3925.7900000000373</v>
      </c>
      <c r="D297" s="2">
        <f>'PR-RAS'!E301</f>
        <v>0</v>
      </c>
      <c r="E297" s="2">
        <v>0</v>
      </c>
      <c r="F297" s="2">
        <v>0</v>
      </c>
      <c r="G297" s="3">
        <f t="shared" si="12"/>
        <v>1162.033840000011</v>
      </c>
      <c r="H297" s="3">
        <f t="shared" si="13"/>
        <v>0.2099999999627471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241273.78</v>
      </c>
      <c r="D299" s="2">
        <f>'PR-RAS'!E303</f>
        <v>411057.39</v>
      </c>
      <c r="E299" s="2">
        <v>0</v>
      </c>
      <c r="F299" s="2">
        <v>0</v>
      </c>
      <c r="G299" s="3">
        <f t="shared" si="12"/>
        <v>316889.79087999999</v>
      </c>
      <c r="H299" s="3">
        <f t="shared" si="13"/>
        <v>0.61000000001513399</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212167.17</v>
      </c>
      <c r="D300" s="2">
        <f>'PR-RAS'!E304</f>
        <v>107314.58000000007</v>
      </c>
      <c r="E300" s="2">
        <v>0</v>
      </c>
      <c r="F300" s="2">
        <v>0</v>
      </c>
      <c r="G300" s="3">
        <f t="shared" si="12"/>
        <v>127612.10267000005</v>
      </c>
      <c r="H300" s="3">
        <f t="shared" si="13"/>
        <v>0.58999999993829988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160171.65</v>
      </c>
      <c r="D301" s="2">
        <f>'PR-RAS'!E305</f>
        <v>107314.58000000007</v>
      </c>
      <c r="E301" s="2">
        <v>0</v>
      </c>
      <c r="F301" s="2">
        <v>0</v>
      </c>
      <c r="G301" s="3">
        <f t="shared" si="12"/>
        <v>112440.24300000005</v>
      </c>
      <c r="H301" s="3">
        <f t="shared" si="13"/>
        <v>0.76999999993131496</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137.82</v>
      </c>
      <c r="D303" s="2">
        <f>'PR-RAS'!E308</f>
        <v>70.63</v>
      </c>
      <c r="E303" s="2">
        <v>0</v>
      </c>
      <c r="F303" s="2">
        <v>0</v>
      </c>
      <c r="G303" s="3">
        <f t="shared" si="12"/>
        <v>84.28215999999999</v>
      </c>
      <c r="H303" s="3">
        <f t="shared" si="13"/>
        <v>0.55000000000001137</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137.82</v>
      </c>
      <c r="D316" s="2">
        <f>'PR-RAS'!E321</f>
        <v>70.63</v>
      </c>
      <c r="E316" s="2">
        <v>0</v>
      </c>
      <c r="F316" s="2">
        <v>0</v>
      </c>
      <c r="G316" s="3">
        <f t="shared" si="12"/>
        <v>87.910199999999989</v>
      </c>
      <c r="H316" s="3">
        <f t="shared" si="13"/>
        <v>0.55000000000001137</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137.82</v>
      </c>
      <c r="D317" s="2">
        <f>'PR-RAS'!E322</f>
        <v>70.63</v>
      </c>
      <c r="E317" s="2">
        <v>0</v>
      </c>
      <c r="F317" s="2">
        <v>0</v>
      </c>
      <c r="G317" s="3">
        <f t="shared" si="12"/>
        <v>88.189279999999997</v>
      </c>
      <c r="H317" s="3">
        <f t="shared" si="13"/>
        <v>0.55000000000001137</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137.82</v>
      </c>
      <c r="D318" s="2">
        <f>'PR-RAS'!E323</f>
        <v>70.63</v>
      </c>
      <c r="E318" s="2">
        <v>0</v>
      </c>
      <c r="F318" s="2">
        <v>0</v>
      </c>
      <c r="G318" s="3">
        <f t="shared" si="12"/>
        <v>88.46835999999999</v>
      </c>
      <c r="H318" s="3">
        <f t="shared" si="13"/>
        <v>0.55000000000001137</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67923.98</v>
      </c>
      <c r="D355" s="2">
        <f>'PR-RAS'!E360</f>
        <v>2010623.12</v>
      </c>
      <c r="E355" s="2">
        <v>0</v>
      </c>
      <c r="F355" s="2">
        <v>0</v>
      </c>
      <c r="G355" s="3">
        <f t="shared" si="12"/>
        <v>1447566.2578799999</v>
      </c>
      <c r="H355" s="3">
        <f t="shared" si="13"/>
        <v>0.14000000011583325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67923.98</v>
      </c>
      <c r="D368" s="2">
        <f>'PR-RAS'!E373</f>
        <v>29462.5</v>
      </c>
      <c r="E368" s="2">
        <v>0</v>
      </c>
      <c r="F368" s="2">
        <v>0</v>
      </c>
      <c r="G368" s="3">
        <f t="shared" si="12"/>
        <v>46553.575659999995</v>
      </c>
      <c r="H368" s="3">
        <f t="shared" si="13"/>
        <v>0.52000000000407454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67923.98</v>
      </c>
      <c r="D374" s="2">
        <f>'PR-RAS'!E379</f>
        <v>29462.5</v>
      </c>
      <c r="E374" s="2">
        <v>0</v>
      </c>
      <c r="F374" s="2">
        <v>0</v>
      </c>
      <c r="G374" s="3">
        <f t="shared" si="12"/>
        <v>47314.669539999995</v>
      </c>
      <c r="H374" s="3">
        <f t="shared" si="13"/>
        <v>0.52000000000407454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10910.42</v>
      </c>
      <c r="D375" s="2">
        <f>'PR-RAS'!E380</f>
        <v>4208.9399999999996</v>
      </c>
      <c r="E375" s="2">
        <v>0</v>
      </c>
      <c r="F375" s="2">
        <v>0</v>
      </c>
      <c r="G375" s="3">
        <f t="shared" si="12"/>
        <v>7228.7842000000001</v>
      </c>
      <c r="H375" s="3">
        <f t="shared" si="13"/>
        <v>0.48000000000047294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503.75</v>
      </c>
      <c r="D377" s="2">
        <f>'PR-RAS'!E382</f>
        <v>0</v>
      </c>
      <c r="E377" s="2">
        <v>0</v>
      </c>
      <c r="F377" s="2">
        <v>0</v>
      </c>
      <c r="G377" s="3">
        <f t="shared" si="12"/>
        <v>189.41</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4712</v>
      </c>
      <c r="D380" s="2">
        <f>'PR-RAS'!E385</f>
        <v>14900</v>
      </c>
      <c r="E380" s="2">
        <v>0</v>
      </c>
      <c r="F380" s="2">
        <v>0</v>
      </c>
      <c r="G380" s="3">
        <f t="shared" si="12"/>
        <v>13080.048000000001</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51797.81</v>
      </c>
      <c r="D381" s="2">
        <f>'PR-RAS'!E386</f>
        <v>10353.56</v>
      </c>
      <c r="E381" s="2">
        <v>0</v>
      </c>
      <c r="F381" s="2">
        <v>0</v>
      </c>
      <c r="G381" s="3">
        <f t="shared" si="12"/>
        <v>27551.873399999997</v>
      </c>
      <c r="H381" s="3">
        <f t="shared" si="13"/>
        <v>0.63000000000283762</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1981160.62</v>
      </c>
      <c r="E407" s="2">
        <v>0</v>
      </c>
      <c r="F407" s="2">
        <v>0</v>
      </c>
      <c r="G407" s="3">
        <f t="shared" si="12"/>
        <v>1608702.4234400003</v>
      </c>
      <c r="H407" s="3">
        <f t="shared" si="13"/>
        <v>0.37999999988824129</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1981160.62</v>
      </c>
      <c r="E408" s="2">
        <v>0</v>
      </c>
      <c r="F408" s="2">
        <v>0</v>
      </c>
      <c r="G408" s="3">
        <f t="shared" si="12"/>
        <v>1612664.74468</v>
      </c>
      <c r="H408" s="3">
        <f t="shared" si="13"/>
        <v>0.37999999988824129</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67786.159999999989</v>
      </c>
      <c r="D413" s="2">
        <f>'PR-RAS'!E418</f>
        <v>2010552.4900000002</v>
      </c>
      <c r="E413" s="2">
        <v>0</v>
      </c>
      <c r="F413" s="2">
        <v>0</v>
      </c>
      <c r="G413" s="3">
        <f t="shared" si="12"/>
        <v>1684623.1496800003</v>
      </c>
      <c r="H413" s="3">
        <f t="shared" si="13"/>
        <v>0.65000000021245796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445958.68</v>
      </c>
      <c r="D415" s="2">
        <f>'PR-RAS'!E420</f>
        <v>854095.65</v>
      </c>
      <c r="E415" s="2">
        <v>0</v>
      </c>
      <c r="F415" s="2">
        <v>0</v>
      </c>
      <c r="G415" s="3">
        <f t="shared" si="12"/>
        <v>891818.09171999991</v>
      </c>
      <c r="H415" s="3">
        <f t="shared" si="13"/>
        <v>0.66999999998370185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2560.5500000000002</v>
      </c>
      <c r="D416" s="2">
        <f>'PR-RAS'!E421</f>
        <v>4.3299999999999841</v>
      </c>
      <c r="E416" s="2">
        <v>0</v>
      </c>
      <c r="F416" s="2">
        <v>0</v>
      </c>
      <c r="G416" s="3">
        <f t="shared" si="12"/>
        <v>1066.2221500000001</v>
      </c>
      <c r="H416" s="3">
        <f t="shared" si="13"/>
        <v>0.77999999999980218</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5154205.63</v>
      </c>
      <c r="D417" s="2">
        <f>'PR-RAS'!E422</f>
        <v>6097278.0900000008</v>
      </c>
      <c r="E417" s="2">
        <v>0</v>
      </c>
      <c r="F417" s="2">
        <v>0</v>
      </c>
      <c r="G417" s="3">
        <f t="shared" si="12"/>
        <v>7217084.9129600003</v>
      </c>
      <c r="H417" s="3">
        <f t="shared" si="13"/>
        <v>0.46000000089406967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5225917.58</v>
      </c>
      <c r="D418" s="2">
        <f>'PR-RAS'!E423</f>
        <v>7146401.0200000005</v>
      </c>
      <c r="E418" s="2">
        <v>0</v>
      </c>
      <c r="F418" s="2">
        <v>0</v>
      </c>
      <c r="G418" s="3">
        <f t="shared" si="12"/>
        <v>8139306.0815399997</v>
      </c>
      <c r="H418" s="3">
        <f t="shared" si="13"/>
        <v>0.44000000040978193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71711.950000000186</v>
      </c>
      <c r="D420" s="2">
        <f>'PR-RAS'!E425</f>
        <v>1049122.9299999997</v>
      </c>
      <c r="E420" s="2">
        <v>0</v>
      </c>
      <c r="F420" s="2">
        <v>0</v>
      </c>
      <c r="G420" s="3">
        <f t="shared" si="12"/>
        <v>909212.32238999975</v>
      </c>
      <c r="H420" s="3">
        <f t="shared" si="13"/>
        <v>0.12000000011175871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687232.46</v>
      </c>
      <c r="D422" s="2">
        <f>'PR-RAS'!E427</f>
        <v>1265153.04</v>
      </c>
      <c r="E422" s="2">
        <v>0</v>
      </c>
      <c r="F422" s="2">
        <v>0</v>
      </c>
      <c r="G422" s="3">
        <f t="shared" si="12"/>
        <v>1354583.7253399999</v>
      </c>
      <c r="H422" s="3">
        <f t="shared" si="13"/>
        <v>0.5</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214727.72</v>
      </c>
      <c r="D423" s="2">
        <f>'PR-RAS'!E428</f>
        <v>107318.91000000008</v>
      </c>
      <c r="E423" s="2">
        <v>0</v>
      </c>
      <c r="F423" s="2">
        <v>0</v>
      </c>
      <c r="G423" s="3">
        <f t="shared" si="12"/>
        <v>181192.25788000005</v>
      </c>
      <c r="H423" s="3">
        <f t="shared" si="13"/>
        <v>0.36999999992258381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5154205.63</v>
      </c>
      <c r="D637" s="2">
        <f>'PR-RAS'!E643</f>
        <v>6097278.0900000008</v>
      </c>
      <c r="E637" s="2">
        <v>0</v>
      </c>
      <c r="F637" s="2">
        <v>0</v>
      </c>
      <c r="G637" s="3">
        <f t="shared" si="14"/>
        <v>11033812.511160001</v>
      </c>
      <c r="H637" s="3">
        <f t="shared" si="15"/>
        <v>0.46000000089406967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5225917.58</v>
      </c>
      <c r="D638" s="2">
        <f>'PR-RAS'!E644</f>
        <v>7146401.0200000005</v>
      </c>
      <c r="E638" s="2">
        <v>0</v>
      </c>
      <c r="F638" s="2">
        <v>0</v>
      </c>
      <c r="G638" s="3">
        <f t="shared" si="14"/>
        <v>12433424.397940001</v>
      </c>
      <c r="H638" s="3">
        <f t="shared" si="15"/>
        <v>0.44000000040978193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71711.950000000186</v>
      </c>
      <c r="D640" s="2">
        <f>'PR-RAS'!E646</f>
        <v>1049122.9299999997</v>
      </c>
      <c r="E640" s="2">
        <v>0</v>
      </c>
      <c r="F640" s="2">
        <v>0</v>
      </c>
      <c r="G640" s="3">
        <f t="shared" si="14"/>
        <v>1386603.0405899999</v>
      </c>
      <c r="H640" s="3">
        <f t="shared" si="15"/>
        <v>0.12000000011175871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687232.46</v>
      </c>
      <c r="D642" s="2">
        <f>'PR-RAS'!E648</f>
        <v>1265153.04</v>
      </c>
      <c r="E642" s="2">
        <v>0</v>
      </c>
      <c r="F642" s="2">
        <v>0</v>
      </c>
      <c r="G642" s="3">
        <f t="shared" si="14"/>
        <v>2062442.20414</v>
      </c>
      <c r="H642" s="3">
        <f t="shared" si="15"/>
        <v>0.5</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758944.41000000015</v>
      </c>
      <c r="D644" s="2">
        <f>'PR-RAS'!E650</f>
        <v>2314275.9699999997</v>
      </c>
      <c r="E644" s="2">
        <v>0</v>
      </c>
      <c r="F644" s="2">
        <v>0</v>
      </c>
      <c r="G644" s="3">
        <f t="shared" si="14"/>
        <v>3464160.1530499998</v>
      </c>
      <c r="H644" s="3">
        <f t="shared" si="15"/>
        <v>0.44000000040978193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238872.91</v>
      </c>
      <c r="D646" s="2">
        <f>'PR-RAS'!E653</f>
        <v>198700.47</v>
      </c>
      <c r="E646" s="2">
        <v>0</v>
      </c>
      <c r="F646" s="2">
        <v>0</v>
      </c>
      <c r="G646" s="3">
        <f t="shared" si="14"/>
        <v>410396.63325000001</v>
      </c>
      <c r="H646" s="3">
        <f t="shared" si="15"/>
        <v>0.55999999999767169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5141146.42</v>
      </c>
      <c r="D647" s="2">
        <f>'PR-RAS'!E654</f>
        <v>5915679.3799999999</v>
      </c>
      <c r="E647" s="2">
        <v>0</v>
      </c>
      <c r="F647" s="2">
        <v>0</v>
      </c>
      <c r="G647" s="3">
        <f t="shared" si="14"/>
        <v>10964238.346279999</v>
      </c>
      <c r="H647" s="3">
        <f t="shared" si="15"/>
        <v>0.79999999981373549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5237608.71</v>
      </c>
      <c r="D648" s="2">
        <f>'PR-RAS'!E655</f>
        <v>5977545.2999999998</v>
      </c>
      <c r="E648" s="2">
        <v>0</v>
      </c>
      <c r="F648" s="2">
        <v>0</v>
      </c>
      <c r="G648" s="3">
        <f t="shared" si="14"/>
        <v>11123676.453569999</v>
      </c>
      <c r="H648" s="3">
        <f t="shared" si="15"/>
        <v>0.58999999985098839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142410.62000000011</v>
      </c>
      <c r="D649" s="2">
        <f>'PR-RAS'!E656</f>
        <v>136834.54999999981</v>
      </c>
      <c r="E649" s="2">
        <v>0</v>
      </c>
      <c r="F649" s="2">
        <v>0</v>
      </c>
      <c r="G649" s="3">
        <f t="shared" si="14"/>
        <v>269619.65855999984</v>
      </c>
      <c r="H649" s="3">
        <f t="shared" si="15"/>
        <v>0.83000000007450581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198</v>
      </c>
      <c r="D651" s="2">
        <f>'PR-RAS'!E658</f>
        <v>197</v>
      </c>
      <c r="E651" s="2">
        <v>0</v>
      </c>
      <c r="F651" s="2">
        <v>0</v>
      </c>
      <c r="G651" s="3">
        <f t="shared" si="14"/>
        <v>384.8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192</v>
      </c>
      <c r="D653" s="2">
        <f>'PR-RAS'!E660</f>
        <v>203</v>
      </c>
      <c r="E653" s="2">
        <v>0</v>
      </c>
      <c r="F653" s="2">
        <v>0</v>
      </c>
      <c r="G653" s="3">
        <f t="shared" si="14"/>
        <v>389.89600000000002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4247.13</v>
      </c>
      <c r="D676" s="2">
        <f>'PR-RAS'!E683</f>
        <v>0</v>
      </c>
      <c r="E676" s="2">
        <v>0</v>
      </c>
      <c r="F676" s="2">
        <v>0</v>
      </c>
      <c r="G676" s="3">
        <f t="shared" si="14"/>
        <v>2866.8127500000001</v>
      </c>
      <c r="H676" s="3">
        <f t="shared" si="15"/>
        <v>0.13000000000010914</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731296.75</v>
      </c>
      <c r="E699" s="2">
        <v>0</v>
      </c>
      <c r="F699" s="2">
        <v>0</v>
      </c>
      <c r="G699" s="3">
        <f t="shared" si="14"/>
        <v>1020890.2629999999</v>
      </c>
      <c r="H699" s="3">
        <f t="shared" si="15"/>
        <v>0.25</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947906.63</v>
      </c>
      <c r="D717" s="2">
        <f>'PR-RAS'!E724</f>
        <v>761333.2</v>
      </c>
      <c r="E717" s="2">
        <v>0</v>
      </c>
      <c r="F717" s="2">
        <v>0</v>
      </c>
      <c r="G717" s="3">
        <f t="shared" si="14"/>
        <v>1768930.2894799998</v>
      </c>
      <c r="H717" s="3">
        <f t="shared" si="15"/>
        <v>0.56999999994877726</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408.19</v>
      </c>
      <c r="D719" s="2">
        <f>'PR-RAS'!E726</f>
        <v>989</v>
      </c>
      <c r="E719" s="2">
        <v>0</v>
      </c>
      <c r="F719" s="2">
        <v>0</v>
      </c>
      <c r="G719" s="3">
        <f t="shared" si="14"/>
        <v>1713.28442</v>
      </c>
      <c r="H719" s="3">
        <f t="shared" si="15"/>
        <v>0.18999999999999773</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28609.200000000001</v>
      </c>
      <c r="D725" s="2">
        <f>'PR-RAS'!E732</f>
        <v>24086.45</v>
      </c>
      <c r="E725" s="2">
        <v>0</v>
      </c>
      <c r="F725" s="2">
        <v>0</v>
      </c>
      <c r="G725" s="3">
        <f t="shared" si="14"/>
        <v>55590.240400000002</v>
      </c>
      <c r="H725" s="3">
        <f t="shared" si="15"/>
        <v>0.65000000000145519</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3000</v>
      </c>
      <c r="D726" s="2">
        <f>'PR-RAS'!E733</f>
        <v>1200</v>
      </c>
      <c r="E726" s="2">
        <v>0</v>
      </c>
      <c r="F726" s="2">
        <v>0</v>
      </c>
      <c r="G726" s="3">
        <f t="shared" si="14"/>
        <v>3915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56997.279999999999</v>
      </c>
      <c r="D727" s="2">
        <f>'PR-RAS'!E734</f>
        <v>50570.92</v>
      </c>
      <c r="E727" s="2">
        <v>0</v>
      </c>
      <c r="F727" s="2">
        <v>0</v>
      </c>
      <c r="G727" s="3">
        <f t="shared" si="14"/>
        <v>114809.00111999999</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250.9</v>
      </c>
      <c r="D729" s="2">
        <f>'PR-RAS'!E736</f>
        <v>300</v>
      </c>
      <c r="E729" s="2">
        <v>0</v>
      </c>
      <c r="F729" s="2">
        <v>0</v>
      </c>
      <c r="G729" s="3">
        <f t="shared" si="14"/>
        <v>619.45519999999999</v>
      </c>
      <c r="H729" s="3">
        <f t="shared" si="15"/>
        <v>9.9999999999994316E-2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505897.6</v>
      </c>
      <c r="D730" s="2">
        <f>'PR-RAS'!E737</f>
        <v>342358.96</v>
      </c>
      <c r="E730" s="2">
        <v>0</v>
      </c>
      <c r="F730" s="2">
        <v>0</v>
      </c>
      <c r="G730" s="3">
        <f t="shared" si="14"/>
        <v>867958.71407999995</v>
      </c>
      <c r="H730" s="3">
        <f t="shared" si="15"/>
        <v>0.44000000000232831</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29394.45</v>
      </c>
      <c r="D731" s="2">
        <f>'PR-RAS'!E738</f>
        <v>8273.9699999999993</v>
      </c>
      <c r="E731" s="2">
        <v>0</v>
      </c>
      <c r="F731" s="2">
        <v>0</v>
      </c>
      <c r="G731" s="3">
        <f t="shared" si="14"/>
        <v>33537.9447</v>
      </c>
      <c r="H731" s="3">
        <f t="shared" si="15"/>
        <v>0.48000000000138243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62879.67</v>
      </c>
      <c r="D732" s="2">
        <f>'PR-RAS'!E739</f>
        <v>41041.68</v>
      </c>
      <c r="E732" s="2">
        <v>0</v>
      </c>
      <c r="F732" s="2">
        <v>0</v>
      </c>
      <c r="G732" s="3">
        <f t="shared" si="14"/>
        <v>105967.97493</v>
      </c>
      <c r="H732" s="3">
        <f t="shared" si="15"/>
        <v>0.65000000000145519</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723.12</v>
      </c>
      <c r="D734" s="2">
        <f>'PR-RAS'!E741</f>
        <v>2368.15</v>
      </c>
      <c r="E734" s="2">
        <v>0</v>
      </c>
      <c r="F734" s="2">
        <v>0</v>
      </c>
      <c r="G734" s="3">
        <f t="shared" si="14"/>
        <v>4001.75486</v>
      </c>
      <c r="H734" s="3">
        <f t="shared" si="15"/>
        <v>0.2700000000000955</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3297.18</v>
      </c>
      <c r="D735" s="2">
        <f>'PR-RAS'!E742</f>
        <v>3999.01</v>
      </c>
      <c r="E735" s="2">
        <v>0</v>
      </c>
      <c r="F735" s="2">
        <v>0</v>
      </c>
      <c r="G735" s="3">
        <f t="shared" si="14"/>
        <v>8290.6768000000011</v>
      </c>
      <c r="H735" s="3">
        <f t="shared" si="15"/>
        <v>0.19000000000005457</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6660</v>
      </c>
      <c r="D737" s="2">
        <f>'PR-RAS'!E744</f>
        <v>7560</v>
      </c>
      <c r="E737" s="2">
        <v>0</v>
      </c>
      <c r="F737" s="2">
        <v>0</v>
      </c>
      <c r="G737" s="3">
        <f t="shared" si="28"/>
        <v>16030.08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1421548.89</v>
      </c>
      <c r="D1581" s="7"/>
      <c r="E1581" s="7">
        <v>0</v>
      </c>
      <c r="F1581" s="7">
        <v>0</v>
      </c>
      <c r="G1581" s="8">
        <f t="shared" ref="G1581:G1685" si="70">B1581/1000*C1581</f>
        <v>1421.54889</v>
      </c>
      <c r="H1581" s="8">
        <f t="shared" ref="H1581:H1685" si="71">ABS(C1581-ROUND(C1581,0))</f>
        <v>0.11000000010244548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7397047.8399999999</v>
      </c>
      <c r="D1582" s="2">
        <v>0</v>
      </c>
      <c r="E1582" s="2">
        <v>0</v>
      </c>
      <c r="F1582" s="2">
        <v>0</v>
      </c>
      <c r="G1582" s="3">
        <f t="shared" si="70"/>
        <v>14794.09568</v>
      </c>
      <c r="H1582" s="3">
        <f t="shared" si="71"/>
        <v>0.16000000014901161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58043.64</v>
      </c>
      <c r="D1583" s="2">
        <v>0</v>
      </c>
      <c r="E1583" s="2">
        <v>0</v>
      </c>
      <c r="F1583" s="2">
        <v>0</v>
      </c>
      <c r="G1583" s="3">
        <f t="shared" si="70"/>
        <v>174.13092</v>
      </c>
      <c r="H1583" s="3">
        <f t="shared" si="71"/>
        <v>0.36000000000058208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5157253.0599999996</v>
      </c>
      <c r="D1584" s="2">
        <v>0</v>
      </c>
      <c r="E1584" s="2">
        <v>0</v>
      </c>
      <c r="F1584" s="2">
        <v>0</v>
      </c>
      <c r="G1584" s="3">
        <f t="shared" si="70"/>
        <v>20629.01224</v>
      </c>
      <c r="H1584" s="3">
        <f t="shared" si="71"/>
        <v>5.9999999590218067E-2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3991394.98</v>
      </c>
      <c r="D1585" s="2">
        <v>0</v>
      </c>
      <c r="E1585" s="2">
        <v>0</v>
      </c>
      <c r="F1585" s="2">
        <v>0</v>
      </c>
      <c r="G1585" s="3">
        <f t="shared" si="70"/>
        <v>19956.974900000001</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1120300.98</v>
      </c>
      <c r="D1586" s="2">
        <v>0</v>
      </c>
      <c r="E1586" s="2">
        <v>0</v>
      </c>
      <c r="F1586" s="2">
        <v>0</v>
      </c>
      <c r="G1586" s="3">
        <f t="shared" si="70"/>
        <v>6721.8058799999999</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33673.39</v>
      </c>
      <c r="D1587" s="2">
        <v>0</v>
      </c>
      <c r="E1587" s="2">
        <v>0</v>
      </c>
      <c r="F1587" s="2">
        <v>0</v>
      </c>
      <c r="G1587" s="3">
        <f t="shared" si="70"/>
        <v>235.71373</v>
      </c>
      <c r="H1587" s="3">
        <f t="shared" si="71"/>
        <v>0.38999999999941792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11883.71</v>
      </c>
      <c r="D1592" s="2">
        <v>0</v>
      </c>
      <c r="E1592" s="2">
        <v>0</v>
      </c>
      <c r="F1592" s="2">
        <v>0</v>
      </c>
      <c r="G1592" s="3">
        <f t="shared" si="70"/>
        <v>142.60451999999998</v>
      </c>
      <c r="H1592" s="3">
        <f t="shared" si="71"/>
        <v>0.29000000000087311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2010511.32</v>
      </c>
      <c r="D1593" s="2">
        <v>0</v>
      </c>
      <c r="E1593" s="2">
        <v>0</v>
      </c>
      <c r="F1593" s="2">
        <v>0</v>
      </c>
      <c r="G1593" s="3">
        <f t="shared" si="70"/>
        <v>26136.64716</v>
      </c>
      <c r="H1593" s="3">
        <f t="shared" si="71"/>
        <v>0.32000000006519258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171239.82</v>
      </c>
      <c r="D1600" s="2">
        <v>0</v>
      </c>
      <c r="E1600" s="2">
        <v>0</v>
      </c>
      <c r="F1600" s="2">
        <v>0</v>
      </c>
      <c r="G1600" s="3">
        <f>B1600/1000*C1600</f>
        <v>3424.7964000000002</v>
      </c>
      <c r="H1600" s="3">
        <f>ABS(C1600-ROUND(C1600,0))</f>
        <v>0.17999999999301508</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6363742.6999999993</v>
      </c>
      <c r="D1601" s="2">
        <v>0</v>
      </c>
      <c r="E1601" s="2">
        <v>0</v>
      </c>
      <c r="F1601" s="2">
        <v>0</v>
      </c>
      <c r="G1601" s="3">
        <f t="shared" si="70"/>
        <v>133638.59669999999</v>
      </c>
      <c r="H1601" s="3">
        <f t="shared" si="71"/>
        <v>0.30000000074505806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60497.09</v>
      </c>
      <c r="D1602" s="2">
        <v>0</v>
      </c>
      <c r="E1602" s="2">
        <v>0</v>
      </c>
      <c r="F1602" s="2">
        <v>0</v>
      </c>
      <c r="G1602" s="3">
        <f t="shared" si="70"/>
        <v>1330.9359799999997</v>
      </c>
      <c r="H1602" s="3">
        <f t="shared" si="71"/>
        <v>8.999999999650754E-2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5174199.7699999996</v>
      </c>
      <c r="D1603" s="2">
        <v>0</v>
      </c>
      <c r="E1603" s="2">
        <v>0</v>
      </c>
      <c r="F1603" s="2">
        <v>0</v>
      </c>
      <c r="G1603" s="3">
        <f t="shared" si="70"/>
        <v>119006.59470999999</v>
      </c>
      <c r="H1603" s="3">
        <f t="shared" si="71"/>
        <v>0.23000000044703484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3922590.52</v>
      </c>
      <c r="D1604" s="2">
        <v>0</v>
      </c>
      <c r="E1604" s="2">
        <v>0</v>
      </c>
      <c r="F1604" s="2">
        <v>0</v>
      </c>
      <c r="G1604" s="3">
        <f t="shared" si="70"/>
        <v>94142.172480000008</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1205278.73</v>
      </c>
      <c r="D1605" s="2">
        <v>0</v>
      </c>
      <c r="E1605" s="2">
        <v>0</v>
      </c>
      <c r="F1605" s="2">
        <v>0</v>
      </c>
      <c r="G1605" s="3">
        <f t="shared" si="70"/>
        <v>30131.968250000002</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34406.81</v>
      </c>
      <c r="D1606" s="2">
        <v>0</v>
      </c>
      <c r="E1606" s="2">
        <v>0</v>
      </c>
      <c r="F1606" s="2">
        <v>0</v>
      </c>
      <c r="G1606" s="3">
        <f t="shared" si="70"/>
        <v>894.57705999999985</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11923.71</v>
      </c>
      <c r="D1611" s="2">
        <v>0</v>
      </c>
      <c r="E1611" s="2">
        <v>0</v>
      </c>
      <c r="F1611" s="2">
        <v>0</v>
      </c>
      <c r="G1611" s="3">
        <f t="shared" si="70"/>
        <v>369.63500999999997</v>
      </c>
      <c r="H1611" s="3">
        <f t="shared" si="71"/>
        <v>0.29000000000087311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792783.93</v>
      </c>
      <c r="D1612" s="2">
        <v>0</v>
      </c>
      <c r="E1612" s="2">
        <v>0</v>
      </c>
      <c r="F1612" s="2">
        <v>0</v>
      </c>
      <c r="G1612" s="3">
        <f t="shared" si="70"/>
        <v>25369.085760000002</v>
      </c>
      <c r="H1612" s="3">
        <f t="shared" si="71"/>
        <v>6.9999999948777258E-2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336261.91</v>
      </c>
      <c r="D1619" s="2">
        <v>0</v>
      </c>
      <c r="E1619" s="2">
        <v>0</v>
      </c>
      <c r="F1619" s="2">
        <v>0</v>
      </c>
      <c r="G1619" s="3">
        <f>B1619/1000*C1619</f>
        <v>13114.214489999998</v>
      </c>
      <c r="H1619" s="3">
        <f>ABS(C1619-ROUND(C1619,0))</f>
        <v>9.0000000025611371E-2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2454854.0300000012</v>
      </c>
      <c r="D1620" s="2">
        <v>0</v>
      </c>
      <c r="E1620" s="2">
        <v>0</v>
      </c>
      <c r="F1620" s="2">
        <v>0</v>
      </c>
      <c r="G1620" s="3">
        <f t="shared" si="70"/>
        <v>98194.161200000046</v>
      </c>
      <c r="H1620" s="3">
        <f t="shared" si="71"/>
        <v>3.0000001192092896E-2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119952.79000000001</v>
      </c>
      <c r="D1621" s="2">
        <v>0</v>
      </c>
      <c r="E1621" s="2">
        <v>0</v>
      </c>
      <c r="F1621" s="2">
        <v>0</v>
      </c>
      <c r="G1621" s="3">
        <f t="shared" si="70"/>
        <v>4918.0643900000005</v>
      </c>
      <c r="H1621" s="3">
        <f t="shared" si="71"/>
        <v>0.20999999999185093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96557.8</v>
      </c>
      <c r="D1627" s="2">
        <v>0</v>
      </c>
      <c r="E1627" s="2">
        <v>0</v>
      </c>
      <c r="F1627" s="2">
        <v>0</v>
      </c>
      <c r="G1627" s="3">
        <f t="shared" si="70"/>
        <v>4538.2165999999997</v>
      </c>
      <c r="H1627" s="3">
        <f t="shared" si="71"/>
        <v>0.19999999999708962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96201.14</v>
      </c>
      <c r="D1633" s="2">
        <v>0</v>
      </c>
      <c r="E1633" s="2">
        <v>0</v>
      </c>
      <c r="F1633" s="2">
        <v>0</v>
      </c>
      <c r="G1633" s="3">
        <f t="shared" si="70"/>
        <v>5098.6604200000002</v>
      </c>
      <c r="H1633" s="3">
        <f t="shared" si="71"/>
        <v>0.13999999999941792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69839.22</v>
      </c>
      <c r="D1634" s="2">
        <v>0</v>
      </c>
      <c r="E1634" s="2">
        <v>0</v>
      </c>
      <c r="F1634" s="2">
        <v>0</v>
      </c>
      <c r="G1634" s="3">
        <f t="shared" si="70"/>
        <v>3771.3178800000001</v>
      </c>
      <c r="H1634" s="3">
        <f t="shared" si="71"/>
        <v>0.22000000000116415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26361.919999999998</v>
      </c>
      <c r="D1637" s="2">
        <v>0</v>
      </c>
      <c r="E1637" s="2">
        <v>0</v>
      </c>
      <c r="F1637" s="2">
        <v>0</v>
      </c>
      <c r="G1637" s="3">
        <f t="shared" si="70"/>
        <v>1502.6294399999999</v>
      </c>
      <c r="H1637" s="3">
        <f t="shared" si="71"/>
        <v>8.000000000174623E-2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356.66</v>
      </c>
      <c r="D1638" s="2">
        <v>0</v>
      </c>
      <c r="E1638" s="2">
        <v>0</v>
      </c>
      <c r="F1638" s="2">
        <v>0</v>
      </c>
      <c r="G1638" s="3">
        <f t="shared" si="70"/>
        <v>20.686280000000004</v>
      </c>
      <c r="H1638" s="3">
        <f t="shared" si="71"/>
        <v>0.33999999999997499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8.3000000000000007</v>
      </c>
      <c r="D1639" s="2">
        <v>0</v>
      </c>
      <c r="E1639" s="2">
        <v>0</v>
      </c>
      <c r="F1639" s="2">
        <v>0</v>
      </c>
      <c r="G1639" s="3">
        <f t="shared" si="70"/>
        <v>0.48970000000000002</v>
      </c>
      <c r="H1639" s="3">
        <f t="shared" si="71"/>
        <v>0.30000000000000071</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348.36</v>
      </c>
      <c r="D1642" s="2">
        <v>0</v>
      </c>
      <c r="E1642" s="2">
        <v>0</v>
      </c>
      <c r="F1642" s="2">
        <v>0</v>
      </c>
      <c r="G1642" s="3">
        <f t="shared" si="70"/>
        <v>21.598320000000001</v>
      </c>
      <c r="H1642" s="3">
        <f t="shared" si="71"/>
        <v>0.36000000000001364</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t="str">
        <f>OBVEZE!D70</f>
        <v xml:space="preserve"> </v>
      </c>
      <c r="D1646" s="2">
        <v>0</v>
      </c>
      <c r="E1646" s="2">
        <v>0</v>
      </c>
      <c r="F1646" s="2">
        <v>0</v>
      </c>
      <c r="G1646" s="3" t="e">
        <f t="shared" si="70"/>
        <v>#VALUE!</v>
      </c>
      <c r="H1646" s="3" t="e">
        <f t="shared" si="71"/>
        <v>#VALUE!</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23394.99</v>
      </c>
      <c r="D1668" s="2">
        <v>0</v>
      </c>
      <c r="E1668" s="2">
        <v>0</v>
      </c>
      <c r="F1668" s="2">
        <v>0</v>
      </c>
      <c r="G1668" s="3">
        <f t="shared" si="70"/>
        <v>2058.7591200000002</v>
      </c>
      <c r="H1668" s="3">
        <f t="shared" si="71"/>
        <v>9.9999999983992893E-3</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23394.99</v>
      </c>
      <c r="D1669" s="2">
        <v>0</v>
      </c>
      <c r="E1669" s="2">
        <v>0</v>
      </c>
      <c r="F1669" s="2">
        <v>0</v>
      </c>
      <c r="G1669" s="3">
        <f t="shared" si="70"/>
        <v>2082.1541099999999</v>
      </c>
      <c r="H1669" s="3">
        <f t="shared" si="71"/>
        <v>9.9999999983992893E-3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2334901.2400000002</v>
      </c>
      <c r="D1680" s="2">
        <v>0</v>
      </c>
      <c r="E1680" s="2">
        <v>0</v>
      </c>
      <c r="F1680" s="2">
        <v>0</v>
      </c>
      <c r="G1680" s="3">
        <f t="shared" si="70"/>
        <v>233490.12400000004</v>
      </c>
      <c r="H1680" s="3">
        <f t="shared" si="71"/>
        <v>0.24000000022351742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10968.68</v>
      </c>
      <c r="D1681" s="2">
        <v>0</v>
      </c>
      <c r="E1681" s="2">
        <v>0</v>
      </c>
      <c r="F1681" s="2">
        <v>0</v>
      </c>
      <c r="G1681" s="3">
        <f t="shared" si="70"/>
        <v>1107.8366800000001</v>
      </c>
      <c r="H1681" s="3">
        <f t="shared" si="71"/>
        <v>0.31999999999970896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747775.82</v>
      </c>
      <c r="D1682" s="2">
        <v>0</v>
      </c>
      <c r="E1682" s="2">
        <v>0</v>
      </c>
      <c r="F1682" s="2">
        <v>0</v>
      </c>
      <c r="G1682" s="3">
        <f t="shared" si="70"/>
        <v>76273.133639999985</v>
      </c>
      <c r="H1682" s="3">
        <f t="shared" si="71"/>
        <v>0.18000000005122274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1552242.95</v>
      </c>
      <c r="D1683" s="2">
        <v>0</v>
      </c>
      <c r="E1683" s="2">
        <v>0</v>
      </c>
      <c r="F1683" s="2">
        <v>0</v>
      </c>
      <c r="G1683" s="3">
        <f t="shared" si="70"/>
        <v>159881.02385</v>
      </c>
      <c r="H1683" s="3">
        <f t="shared" si="71"/>
        <v>5.0000000046566129E-2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23913.79</v>
      </c>
      <c r="D1685" s="14">
        <v>0</v>
      </c>
      <c r="E1685" s="14">
        <v>0</v>
      </c>
      <c r="F1685" s="14">
        <v>0</v>
      </c>
      <c r="G1685" s="15">
        <f t="shared" si="70"/>
        <v>2510.9479500000002</v>
      </c>
      <c r="H1685" s="15">
        <f t="shared" si="71"/>
        <v>0.20999999999912689</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1" t="s">
        <v>2019</v>
      </c>
      <c r="B1" s="411"/>
      <c r="C1" s="411"/>
    </row>
    <row r="2" spans="1:16" ht="33" customHeight="1" x14ac:dyDescent="0.25">
      <c r="A2" s="412" t="s">
        <v>2020</v>
      </c>
      <c r="B2" s="413"/>
      <c r="C2" s="403"/>
      <c r="D2" s="5"/>
      <c r="E2" s="5"/>
      <c r="F2" s="5"/>
      <c r="G2" s="5"/>
      <c r="H2" s="5"/>
      <c r="I2" s="5"/>
      <c r="J2" s="5"/>
      <c r="K2" s="5"/>
      <c r="L2" s="5"/>
      <c r="M2" s="5"/>
      <c r="N2" s="5"/>
      <c r="O2" s="5"/>
      <c r="P2" s="5"/>
    </row>
    <row r="3" spans="1:16" ht="18.75" customHeight="1" x14ac:dyDescent="0.25">
      <c r="A3" s="222" t="s">
        <v>2021</v>
      </c>
      <c r="B3" s="414" t="s">
        <v>2022</v>
      </c>
      <c r="C3" s="403"/>
      <c r="D3" s="5"/>
      <c r="E3" s="5"/>
      <c r="F3" s="5"/>
      <c r="G3" s="5"/>
      <c r="H3" s="5"/>
      <c r="I3" s="5"/>
      <c r="J3" s="5"/>
      <c r="K3" s="5"/>
      <c r="L3" s="5"/>
      <c r="M3" s="5"/>
      <c r="N3" s="5"/>
      <c r="O3" s="5"/>
      <c r="P3" s="5"/>
    </row>
    <row r="4" spans="1:16" ht="37.5" hidden="1" customHeight="1" x14ac:dyDescent="0.25">
      <c r="A4" s="223" t="s">
        <v>2023</v>
      </c>
      <c r="B4" s="402" t="s">
        <v>2024</v>
      </c>
      <c r="C4" s="403"/>
      <c r="D4" s="5"/>
      <c r="E4" s="5"/>
      <c r="F4" s="5"/>
      <c r="G4" s="5"/>
      <c r="H4" s="5"/>
      <c r="I4" s="5"/>
      <c r="J4" s="5"/>
      <c r="K4" s="5"/>
      <c r="L4" s="5"/>
      <c r="M4" s="5"/>
      <c r="N4" s="5"/>
      <c r="O4" s="5"/>
      <c r="P4" s="5"/>
    </row>
    <row r="5" spans="1:16" ht="48" hidden="1" customHeight="1" x14ac:dyDescent="0.25">
      <c r="A5" s="223" t="s">
        <v>2023</v>
      </c>
      <c r="B5" s="402" t="s">
        <v>2025</v>
      </c>
      <c r="C5" s="403"/>
      <c r="D5" s="5"/>
      <c r="E5" s="5"/>
      <c r="F5" s="5"/>
      <c r="G5" s="5"/>
      <c r="H5" s="5"/>
      <c r="I5" s="5"/>
      <c r="J5" s="5"/>
      <c r="K5" s="5"/>
      <c r="L5" s="5"/>
      <c r="M5" s="5"/>
      <c r="N5" s="5"/>
      <c r="O5" s="5"/>
      <c r="P5" s="5"/>
    </row>
    <row r="6" spans="1:16" ht="59.25" hidden="1" customHeight="1" x14ac:dyDescent="0.25">
      <c r="A6" s="223" t="s">
        <v>2023</v>
      </c>
      <c r="B6" s="402" t="s">
        <v>2026</v>
      </c>
      <c r="C6" s="403"/>
      <c r="D6" s="5"/>
      <c r="E6" s="5"/>
      <c r="F6" s="5"/>
      <c r="G6" s="5"/>
      <c r="H6" s="5"/>
      <c r="I6" s="5"/>
      <c r="J6" s="5"/>
      <c r="K6" s="5"/>
      <c r="L6" s="5"/>
      <c r="M6" s="5"/>
      <c r="N6" s="5"/>
      <c r="O6" s="5"/>
      <c r="P6" s="5"/>
    </row>
    <row r="7" spans="1:16" ht="48" hidden="1" customHeight="1" x14ac:dyDescent="0.25">
      <c r="A7" s="223" t="s">
        <v>2027</v>
      </c>
      <c r="B7" s="402" t="s">
        <v>2028</v>
      </c>
      <c r="C7" s="403"/>
      <c r="D7" s="5"/>
      <c r="E7" s="5"/>
      <c r="F7" s="5"/>
      <c r="G7" s="5"/>
      <c r="H7" s="5"/>
      <c r="I7" s="5"/>
      <c r="J7" s="5"/>
      <c r="K7" s="5"/>
      <c r="L7" s="5"/>
      <c r="M7" s="5"/>
      <c r="N7" s="5"/>
      <c r="O7" s="5"/>
      <c r="P7" s="5"/>
    </row>
    <row r="8" spans="1:16" ht="41.25" hidden="1" customHeight="1" x14ac:dyDescent="0.25">
      <c r="A8" s="223" t="s">
        <v>2029</v>
      </c>
      <c r="B8" s="402" t="s">
        <v>2030</v>
      </c>
      <c r="C8" s="403"/>
      <c r="D8" s="5"/>
      <c r="E8" s="5"/>
      <c r="F8" s="5"/>
      <c r="G8" s="5"/>
      <c r="H8" s="5"/>
      <c r="I8" s="5"/>
      <c r="J8" s="5"/>
      <c r="K8" s="5"/>
      <c r="L8" s="5"/>
      <c r="M8" s="5"/>
      <c r="N8" s="5"/>
      <c r="O8" s="5"/>
      <c r="P8" s="5"/>
    </row>
    <row r="9" spans="1:16" ht="59.25" hidden="1" customHeight="1" x14ac:dyDescent="0.25">
      <c r="A9" s="223" t="s">
        <v>2031</v>
      </c>
      <c r="B9" s="402" t="s">
        <v>2032</v>
      </c>
      <c r="C9" s="403"/>
      <c r="D9" s="5"/>
      <c r="E9" s="5"/>
      <c r="F9" s="5"/>
      <c r="G9" s="5"/>
      <c r="H9" s="5"/>
      <c r="I9" s="5"/>
      <c r="J9" s="5"/>
      <c r="K9" s="5"/>
      <c r="L9" s="5"/>
      <c r="M9" s="5"/>
      <c r="N9" s="5"/>
      <c r="O9" s="5"/>
      <c r="P9" s="5"/>
    </row>
    <row r="10" spans="1:16" ht="61.5" hidden="1" customHeight="1" x14ac:dyDescent="0.25">
      <c r="A10" s="223" t="s">
        <v>2031</v>
      </c>
      <c r="B10" s="402" t="s">
        <v>2033</v>
      </c>
      <c r="C10" s="403"/>
      <c r="D10" s="5"/>
      <c r="E10" s="5"/>
      <c r="F10" s="5"/>
      <c r="G10" s="5"/>
      <c r="H10" s="5"/>
      <c r="I10" s="5"/>
      <c r="J10" s="5"/>
      <c r="K10" s="5"/>
      <c r="L10" s="5"/>
      <c r="M10" s="5"/>
      <c r="N10" s="5"/>
      <c r="O10" s="5"/>
      <c r="P10" s="5"/>
    </row>
    <row r="11" spans="1:16" ht="43.5" hidden="1" customHeight="1" x14ac:dyDescent="0.25">
      <c r="A11" s="223" t="s">
        <v>2031</v>
      </c>
      <c r="B11" s="402" t="s">
        <v>2034</v>
      </c>
      <c r="C11" s="403"/>
      <c r="D11" s="5"/>
      <c r="E11" s="5"/>
      <c r="F11" s="5"/>
      <c r="G11" s="5"/>
      <c r="H11" s="5"/>
      <c r="I11" s="5"/>
      <c r="J11" s="5"/>
      <c r="K11" s="5"/>
      <c r="L11" s="5"/>
      <c r="M11" s="5"/>
      <c r="N11" s="5"/>
      <c r="O11" s="5"/>
      <c r="P11" s="5"/>
    </row>
    <row r="12" spans="1:16" ht="27.75" hidden="1" customHeight="1" x14ac:dyDescent="0.25">
      <c r="A12" s="223" t="s">
        <v>2035</v>
      </c>
      <c r="B12" s="402" t="s">
        <v>2036</v>
      </c>
      <c r="C12" s="403"/>
      <c r="D12" s="5"/>
      <c r="E12" s="5"/>
      <c r="F12" s="5"/>
      <c r="G12" s="5"/>
      <c r="H12" s="5"/>
      <c r="I12" s="5"/>
      <c r="J12" s="5"/>
      <c r="K12" s="5"/>
      <c r="L12" s="5"/>
      <c r="M12" s="5"/>
      <c r="N12" s="5"/>
      <c r="O12" s="5"/>
      <c r="P12" s="5"/>
    </row>
    <row r="13" spans="1:16" ht="27.75" hidden="1" customHeight="1" x14ac:dyDescent="0.25">
      <c r="A13" s="223" t="s">
        <v>2037</v>
      </c>
      <c r="B13" s="402" t="s">
        <v>2038</v>
      </c>
      <c r="C13" s="403"/>
      <c r="D13" s="5"/>
      <c r="E13" s="5"/>
      <c r="F13" s="5"/>
      <c r="G13" s="5"/>
      <c r="H13" s="5"/>
      <c r="I13" s="5"/>
      <c r="J13" s="5"/>
      <c r="K13" s="5"/>
      <c r="L13" s="5"/>
      <c r="M13" s="5"/>
      <c r="N13" s="5"/>
      <c r="O13" s="5"/>
      <c r="P13" s="5"/>
    </row>
    <row r="14" spans="1:16" ht="45.75" hidden="1" customHeight="1" x14ac:dyDescent="0.25">
      <c r="A14" s="223" t="s">
        <v>2039</v>
      </c>
      <c r="B14" s="402" t="s">
        <v>2040</v>
      </c>
      <c r="C14" s="403"/>
      <c r="D14" s="5"/>
      <c r="E14" s="5"/>
      <c r="F14" s="5"/>
      <c r="G14" s="5"/>
      <c r="H14" s="5"/>
      <c r="I14" s="5"/>
      <c r="J14" s="5"/>
      <c r="K14" s="5"/>
      <c r="L14" s="5"/>
      <c r="M14" s="5"/>
      <c r="N14" s="5"/>
      <c r="O14" s="5"/>
      <c r="P14" s="5"/>
    </row>
    <row r="15" spans="1:16" ht="45.75" hidden="1" customHeight="1" x14ac:dyDescent="0.25">
      <c r="A15" s="223" t="s">
        <v>2041</v>
      </c>
      <c r="B15" s="402" t="s">
        <v>2042</v>
      </c>
      <c r="C15" s="403"/>
      <c r="D15" s="5"/>
      <c r="E15" s="5"/>
      <c r="F15" s="5"/>
      <c r="G15" s="5"/>
      <c r="H15" s="5"/>
      <c r="I15" s="5"/>
      <c r="J15" s="5"/>
      <c r="K15" s="5"/>
      <c r="L15" s="5"/>
      <c r="M15" s="5"/>
      <c r="N15" s="5"/>
      <c r="O15" s="5"/>
      <c r="P15" s="5"/>
    </row>
    <row r="16" spans="1:16" ht="51" hidden="1" customHeight="1" x14ac:dyDescent="0.25">
      <c r="A16" s="223" t="s">
        <v>2043</v>
      </c>
      <c r="B16" s="402" t="s">
        <v>2044</v>
      </c>
      <c r="C16" s="403"/>
      <c r="D16" s="5"/>
      <c r="E16" s="5"/>
      <c r="F16" s="5"/>
      <c r="G16" s="5"/>
      <c r="H16" s="5"/>
      <c r="I16" s="5"/>
      <c r="J16" s="5"/>
      <c r="K16" s="5"/>
      <c r="L16" s="5"/>
      <c r="M16" s="5"/>
      <c r="N16" s="5"/>
      <c r="O16" s="5"/>
      <c r="P16" s="5"/>
    </row>
    <row r="17" spans="1:16" ht="27.75" hidden="1" customHeight="1" x14ac:dyDescent="0.25">
      <c r="A17" s="223" t="s">
        <v>2045</v>
      </c>
      <c r="B17" s="402" t="s">
        <v>2046</v>
      </c>
      <c r="C17" s="403"/>
      <c r="D17" s="5"/>
      <c r="E17" s="5"/>
      <c r="F17" s="5"/>
      <c r="G17" s="5"/>
      <c r="H17" s="5"/>
      <c r="I17" s="5"/>
      <c r="J17" s="5"/>
      <c r="K17" s="5"/>
      <c r="L17" s="5"/>
      <c r="M17" s="5"/>
      <c r="N17" s="5"/>
      <c r="O17" s="5"/>
      <c r="P17" s="5"/>
    </row>
    <row r="18" spans="1:16" ht="27.75" hidden="1" customHeight="1" x14ac:dyDescent="0.25">
      <c r="A18" s="223" t="s">
        <v>2047</v>
      </c>
      <c r="B18" s="402" t="s">
        <v>2048</v>
      </c>
      <c r="C18" s="403"/>
      <c r="D18" s="5"/>
      <c r="E18" s="5"/>
      <c r="F18" s="5"/>
      <c r="G18" s="5"/>
      <c r="H18" s="5"/>
      <c r="I18" s="5"/>
      <c r="J18" s="5"/>
      <c r="K18" s="5"/>
      <c r="L18" s="5"/>
      <c r="M18" s="5"/>
      <c r="N18" s="5"/>
      <c r="O18" s="5"/>
      <c r="P18" s="5"/>
    </row>
    <row r="19" spans="1:16" ht="45" hidden="1" customHeight="1" x14ac:dyDescent="0.25">
      <c r="A19" s="223" t="s">
        <v>2047</v>
      </c>
      <c r="B19" s="402" t="s">
        <v>2049</v>
      </c>
      <c r="C19" s="403"/>
      <c r="D19" s="5"/>
      <c r="E19" s="5"/>
      <c r="F19" s="5"/>
      <c r="G19" s="5"/>
      <c r="H19" s="5"/>
      <c r="I19" s="5"/>
      <c r="J19" s="5"/>
      <c r="K19" s="5"/>
      <c r="L19" s="5"/>
      <c r="M19" s="5"/>
      <c r="N19" s="5"/>
      <c r="O19" s="5"/>
      <c r="P19" s="5"/>
    </row>
    <row r="20" spans="1:16" ht="45" hidden="1" customHeight="1" x14ac:dyDescent="0.25">
      <c r="A20" s="223" t="s">
        <v>2050</v>
      </c>
      <c r="B20" s="402" t="s">
        <v>2051</v>
      </c>
      <c r="C20" s="403"/>
      <c r="D20" s="5"/>
      <c r="E20" s="5"/>
      <c r="F20" s="5"/>
      <c r="G20" s="5"/>
      <c r="H20" s="5"/>
      <c r="I20" s="5"/>
      <c r="J20" s="5"/>
      <c r="K20" s="5"/>
      <c r="L20" s="5"/>
      <c r="M20" s="5"/>
      <c r="N20" s="5"/>
      <c r="O20" s="5"/>
      <c r="P20" s="5"/>
    </row>
    <row r="21" spans="1:16" ht="30" hidden="1" customHeight="1" x14ac:dyDescent="0.25">
      <c r="A21" s="223" t="s">
        <v>2052</v>
      </c>
      <c r="B21" s="402" t="s">
        <v>2053</v>
      </c>
      <c r="C21" s="403"/>
      <c r="D21" s="5"/>
      <c r="E21" s="5"/>
      <c r="F21" s="5"/>
      <c r="G21" s="5"/>
      <c r="H21" s="5"/>
      <c r="I21" s="5"/>
      <c r="J21" s="5"/>
      <c r="K21" s="5"/>
      <c r="L21" s="5"/>
      <c r="M21" s="5"/>
      <c r="N21" s="5"/>
      <c r="O21" s="5"/>
      <c r="P21" s="5"/>
    </row>
    <row r="22" spans="1:16" ht="30" hidden="1" customHeight="1" x14ac:dyDescent="0.25">
      <c r="A22" s="223" t="s">
        <v>2054</v>
      </c>
      <c r="B22" s="402" t="s">
        <v>2055</v>
      </c>
      <c r="C22" s="403"/>
      <c r="D22" s="5"/>
      <c r="E22" s="5"/>
      <c r="F22" s="5"/>
      <c r="G22" s="5"/>
      <c r="H22" s="5"/>
      <c r="I22" s="5"/>
      <c r="J22" s="5"/>
      <c r="K22" s="5"/>
      <c r="L22" s="5"/>
      <c r="M22" s="5"/>
      <c r="N22" s="5"/>
      <c r="O22" s="5"/>
      <c r="P22" s="5"/>
    </row>
    <row r="23" spans="1:16" ht="30" hidden="1" customHeight="1" x14ac:dyDescent="0.25">
      <c r="A23" s="223" t="s">
        <v>2056</v>
      </c>
      <c r="B23" s="402" t="s">
        <v>2057</v>
      </c>
      <c r="C23" s="403"/>
      <c r="D23" s="5"/>
      <c r="E23" s="5"/>
      <c r="F23" s="5"/>
      <c r="G23" s="5"/>
      <c r="H23" s="5"/>
      <c r="I23" s="5"/>
      <c r="J23" s="5"/>
      <c r="K23" s="5"/>
      <c r="L23" s="5"/>
      <c r="M23" s="5"/>
      <c r="N23" s="5"/>
      <c r="O23" s="5"/>
      <c r="P23" s="5"/>
    </row>
    <row r="24" spans="1:16" ht="30" hidden="1" customHeight="1" x14ac:dyDescent="0.25">
      <c r="A24" s="223" t="s">
        <v>2058</v>
      </c>
      <c r="B24" s="402" t="s">
        <v>2059</v>
      </c>
      <c r="C24" s="403"/>
      <c r="D24" s="5"/>
      <c r="E24" s="5"/>
      <c r="F24" s="5"/>
      <c r="G24" s="5"/>
      <c r="H24" s="5"/>
      <c r="I24" s="5"/>
      <c r="J24" s="5"/>
      <c r="K24" s="5"/>
      <c r="L24" s="5"/>
      <c r="M24" s="5"/>
      <c r="N24" s="5"/>
      <c r="O24" s="5"/>
      <c r="P24" s="5"/>
    </row>
    <row r="25" spans="1:16" ht="30" hidden="1" customHeight="1" x14ac:dyDescent="0.25">
      <c r="A25" s="223" t="s">
        <v>2060</v>
      </c>
      <c r="B25" s="402" t="s">
        <v>2061</v>
      </c>
      <c r="C25" s="403"/>
      <c r="D25" s="5"/>
      <c r="E25" s="5"/>
      <c r="F25" s="5"/>
      <c r="G25" s="5"/>
      <c r="H25" s="5"/>
      <c r="I25" s="5"/>
      <c r="J25" s="5"/>
      <c r="K25" s="5"/>
      <c r="L25" s="5"/>
      <c r="M25" s="5"/>
      <c r="N25" s="5"/>
      <c r="O25" s="5"/>
      <c r="P25" s="5"/>
    </row>
    <row r="26" spans="1:16" ht="30" hidden="1" customHeight="1" x14ac:dyDescent="0.25">
      <c r="A26" s="223" t="s">
        <v>2062</v>
      </c>
      <c r="B26" s="402" t="s">
        <v>2063</v>
      </c>
      <c r="C26" s="403"/>
      <c r="D26" s="5"/>
      <c r="E26" s="5"/>
      <c r="F26" s="5"/>
      <c r="G26" s="5"/>
      <c r="H26" s="5"/>
      <c r="I26" s="5"/>
      <c r="J26" s="5"/>
      <c r="K26" s="5"/>
      <c r="L26" s="5"/>
      <c r="M26" s="5"/>
      <c r="N26" s="5"/>
      <c r="O26" s="5"/>
      <c r="P26" s="5"/>
    </row>
    <row r="27" spans="1:16" ht="70.5" hidden="1" customHeight="1" x14ac:dyDescent="0.25">
      <c r="A27" s="223" t="s">
        <v>2064</v>
      </c>
      <c r="B27" s="402" t="s">
        <v>2065</v>
      </c>
      <c r="C27" s="403"/>
      <c r="D27" s="5"/>
      <c r="E27" s="5"/>
      <c r="F27" s="5"/>
      <c r="G27" s="5"/>
      <c r="H27" s="5"/>
      <c r="I27" s="5"/>
      <c r="J27" s="5"/>
      <c r="K27" s="5"/>
      <c r="L27" s="5"/>
      <c r="M27" s="5"/>
      <c r="N27" s="5"/>
      <c r="O27" s="5"/>
      <c r="P27" s="5"/>
    </row>
    <row r="28" spans="1:16" ht="48" hidden="1" customHeight="1" x14ac:dyDescent="0.25">
      <c r="A28" s="223" t="s">
        <v>2066</v>
      </c>
      <c r="B28" s="402" t="s">
        <v>2067</v>
      </c>
      <c r="C28" s="403"/>
      <c r="D28" s="5"/>
      <c r="E28" s="5"/>
      <c r="F28" s="5"/>
      <c r="G28" s="5"/>
      <c r="H28" s="5"/>
      <c r="I28" s="5"/>
      <c r="J28" s="5"/>
      <c r="K28" s="5"/>
      <c r="L28" s="5"/>
      <c r="M28" s="5"/>
      <c r="N28" s="5"/>
      <c r="O28" s="5"/>
      <c r="P28" s="5"/>
    </row>
    <row r="29" spans="1:16" ht="100.5" hidden="1" customHeight="1" x14ac:dyDescent="0.25">
      <c r="A29" s="223" t="s">
        <v>2068</v>
      </c>
      <c r="B29" s="402" t="s">
        <v>2069</v>
      </c>
      <c r="C29" s="403"/>
      <c r="D29" s="5"/>
      <c r="E29" s="5"/>
      <c r="F29" s="5"/>
      <c r="G29" s="5"/>
      <c r="H29" s="5"/>
      <c r="I29" s="5"/>
      <c r="J29" s="5"/>
      <c r="K29" s="5"/>
      <c r="L29" s="5"/>
      <c r="M29" s="5"/>
      <c r="N29" s="5"/>
      <c r="O29" s="5"/>
      <c r="P29" s="5"/>
    </row>
    <row r="30" spans="1:16" ht="45" hidden="1" customHeight="1" x14ac:dyDescent="0.25">
      <c r="A30" s="223" t="s">
        <v>2070</v>
      </c>
      <c r="B30" s="402" t="s">
        <v>2071</v>
      </c>
      <c r="C30" s="403"/>
      <c r="D30" s="5"/>
      <c r="E30" s="5"/>
      <c r="F30" s="5"/>
      <c r="G30" s="5"/>
      <c r="H30" s="5"/>
      <c r="I30" s="5"/>
      <c r="J30" s="5"/>
      <c r="K30" s="5"/>
      <c r="L30" s="5"/>
      <c r="M30" s="5"/>
      <c r="N30" s="5"/>
      <c r="O30" s="5"/>
      <c r="P30" s="5"/>
    </row>
    <row r="31" spans="1:16" ht="45" hidden="1" customHeight="1" x14ac:dyDescent="0.25">
      <c r="A31" s="223" t="s">
        <v>2072</v>
      </c>
      <c r="B31" s="402" t="s">
        <v>2073</v>
      </c>
      <c r="C31" s="403"/>
      <c r="D31" s="5"/>
      <c r="E31" s="5"/>
      <c r="F31" s="5"/>
      <c r="G31" s="5"/>
      <c r="H31" s="5"/>
      <c r="I31" s="5"/>
      <c r="J31" s="5"/>
      <c r="K31" s="5"/>
      <c r="L31" s="5"/>
      <c r="M31" s="5"/>
      <c r="N31" s="5"/>
      <c r="O31" s="5"/>
      <c r="P31" s="5"/>
    </row>
    <row r="32" spans="1:16" ht="45" hidden="1" customHeight="1" x14ac:dyDescent="0.25">
      <c r="A32" s="223" t="s">
        <v>2074</v>
      </c>
      <c r="B32" s="402" t="s">
        <v>2075</v>
      </c>
      <c r="C32" s="403"/>
      <c r="D32" s="5"/>
      <c r="E32" s="5"/>
      <c r="F32" s="5"/>
      <c r="G32" s="5"/>
      <c r="H32" s="5"/>
      <c r="I32" s="5"/>
      <c r="J32" s="5"/>
      <c r="K32" s="5"/>
      <c r="L32" s="5"/>
      <c r="M32" s="5"/>
      <c r="N32" s="5"/>
      <c r="O32" s="5"/>
      <c r="P32" s="5"/>
    </row>
    <row r="33" spans="1:16" ht="72" hidden="1" customHeight="1" x14ac:dyDescent="0.25">
      <c r="A33" s="223" t="s">
        <v>2076</v>
      </c>
      <c r="B33" s="402" t="s">
        <v>2077</v>
      </c>
      <c r="C33" s="403"/>
      <c r="D33" s="5"/>
      <c r="E33" s="5"/>
      <c r="F33" s="5"/>
      <c r="G33" s="5"/>
      <c r="H33" s="5"/>
      <c r="I33" s="5"/>
      <c r="J33" s="5"/>
      <c r="K33" s="5"/>
      <c r="L33" s="5"/>
      <c r="M33" s="5"/>
      <c r="N33" s="5"/>
      <c r="O33" s="5"/>
      <c r="P33" s="5"/>
    </row>
    <row r="34" spans="1:16" ht="79.5" hidden="1" customHeight="1" x14ac:dyDescent="0.25">
      <c r="A34" s="223" t="s">
        <v>2078</v>
      </c>
      <c r="B34" s="402" t="s">
        <v>2079</v>
      </c>
      <c r="C34" s="403"/>
      <c r="D34" s="5"/>
      <c r="E34" s="5"/>
      <c r="F34" s="5"/>
      <c r="G34" s="5"/>
      <c r="H34" s="5"/>
      <c r="I34" s="5"/>
      <c r="J34" s="5"/>
      <c r="K34" s="5"/>
      <c r="L34" s="5"/>
      <c r="M34" s="5"/>
      <c r="N34" s="5"/>
      <c r="O34" s="5"/>
      <c r="P34" s="5"/>
    </row>
    <row r="35" spans="1:16" ht="70.5" hidden="1" customHeight="1" x14ac:dyDescent="0.25">
      <c r="A35" s="223" t="s">
        <v>2080</v>
      </c>
      <c r="B35" s="402" t="s">
        <v>2081</v>
      </c>
      <c r="C35" s="403"/>
      <c r="D35" s="5"/>
      <c r="E35" s="5"/>
      <c r="F35" s="5"/>
      <c r="G35" s="5"/>
      <c r="H35" s="5"/>
      <c r="I35" s="5"/>
      <c r="J35" s="5"/>
      <c r="K35" s="5"/>
      <c r="L35" s="5"/>
      <c r="M35" s="5"/>
      <c r="N35" s="5"/>
      <c r="O35" s="5"/>
      <c r="P35" s="5"/>
    </row>
    <row r="36" spans="1:16" ht="45.75" hidden="1" customHeight="1" x14ac:dyDescent="0.25">
      <c r="A36" s="223" t="s">
        <v>2082</v>
      </c>
      <c r="B36" s="402" t="s">
        <v>2083</v>
      </c>
      <c r="C36" s="403"/>
      <c r="D36" s="5"/>
      <c r="E36" s="5"/>
      <c r="F36" s="5"/>
      <c r="G36" s="5"/>
      <c r="H36" s="5"/>
      <c r="I36" s="5"/>
      <c r="J36" s="5"/>
      <c r="K36" s="5"/>
      <c r="L36" s="5"/>
      <c r="M36" s="5"/>
      <c r="N36" s="5"/>
      <c r="O36" s="5"/>
      <c r="P36" s="5"/>
    </row>
    <row r="37" spans="1:16" ht="54.75" hidden="1" customHeight="1" x14ac:dyDescent="0.25">
      <c r="A37" s="223" t="s">
        <v>2084</v>
      </c>
      <c r="B37" s="402" t="s">
        <v>2085</v>
      </c>
      <c r="C37" s="403"/>
      <c r="D37" s="5"/>
      <c r="E37" s="5"/>
      <c r="F37" s="5"/>
      <c r="G37" s="5"/>
      <c r="H37" s="5"/>
      <c r="I37" s="5"/>
      <c r="J37" s="5"/>
      <c r="K37" s="5"/>
      <c r="L37" s="5"/>
      <c r="M37" s="5"/>
      <c r="N37" s="5"/>
      <c r="O37" s="5"/>
      <c r="P37" s="5"/>
    </row>
    <row r="38" spans="1:16" ht="37.5" hidden="1" customHeight="1" x14ac:dyDescent="0.25">
      <c r="A38" s="223" t="s">
        <v>2086</v>
      </c>
      <c r="B38" s="402" t="s">
        <v>2087</v>
      </c>
      <c r="C38" s="403"/>
      <c r="D38" s="5"/>
      <c r="E38" s="5"/>
      <c r="F38" s="5"/>
      <c r="G38" s="5"/>
      <c r="H38" s="5"/>
      <c r="I38" s="5"/>
      <c r="J38" s="5"/>
      <c r="K38" s="5"/>
      <c r="L38" s="5"/>
      <c r="M38" s="5"/>
      <c r="N38" s="5"/>
      <c r="O38" s="5"/>
      <c r="P38" s="5"/>
    </row>
    <row r="39" spans="1:16" ht="61.5" hidden="1" customHeight="1" x14ac:dyDescent="0.25">
      <c r="A39" s="223" t="s">
        <v>2088</v>
      </c>
      <c r="B39" s="402" t="s">
        <v>2089</v>
      </c>
      <c r="C39" s="403"/>
      <c r="D39" s="5"/>
      <c r="E39" s="5"/>
      <c r="F39" s="5"/>
      <c r="G39" s="5"/>
      <c r="H39" s="5"/>
      <c r="I39" s="5"/>
      <c r="J39" s="5"/>
      <c r="K39" s="5"/>
      <c r="L39" s="5"/>
      <c r="M39" s="5"/>
      <c r="N39" s="5"/>
      <c r="O39" s="5"/>
      <c r="P39" s="5"/>
    </row>
    <row r="40" spans="1:16" ht="53.25" hidden="1" customHeight="1" x14ac:dyDescent="0.25">
      <c r="A40" s="223" t="s">
        <v>2090</v>
      </c>
      <c r="B40" s="402" t="s">
        <v>2091</v>
      </c>
      <c r="C40" s="403"/>
      <c r="D40" s="5"/>
      <c r="E40" s="5"/>
      <c r="F40" s="5"/>
      <c r="G40" s="5"/>
      <c r="H40" s="5"/>
      <c r="I40" s="5"/>
      <c r="J40" s="5"/>
      <c r="K40" s="5"/>
      <c r="L40" s="5"/>
      <c r="M40" s="5"/>
      <c r="N40" s="5"/>
      <c r="O40" s="5"/>
      <c r="P40" s="5"/>
    </row>
    <row r="41" spans="1:16" ht="73.5" hidden="1" customHeight="1" x14ac:dyDescent="0.25">
      <c r="A41" s="223" t="s">
        <v>2092</v>
      </c>
      <c r="B41" s="402" t="s">
        <v>2093</v>
      </c>
      <c r="C41" s="403"/>
      <c r="D41" s="5"/>
      <c r="E41" s="5"/>
      <c r="F41" s="5"/>
      <c r="G41" s="5"/>
      <c r="H41" s="5"/>
      <c r="I41" s="5"/>
      <c r="J41" s="5"/>
      <c r="K41" s="5"/>
      <c r="L41" s="5"/>
      <c r="M41" s="5"/>
      <c r="N41" s="5"/>
      <c r="O41" s="5"/>
      <c r="P41" s="5"/>
    </row>
    <row r="42" spans="1:16" ht="57.75" hidden="1" customHeight="1" x14ac:dyDescent="0.25">
      <c r="A42" s="223" t="s">
        <v>2094</v>
      </c>
      <c r="B42" s="402" t="s">
        <v>2095</v>
      </c>
      <c r="C42" s="403"/>
      <c r="D42" s="5"/>
      <c r="E42" s="5"/>
      <c r="F42" s="5"/>
      <c r="G42" s="5"/>
      <c r="H42" s="5"/>
      <c r="I42" s="5"/>
      <c r="J42" s="5"/>
      <c r="K42" s="5"/>
      <c r="L42" s="5"/>
      <c r="M42" s="5"/>
      <c r="N42" s="5"/>
      <c r="O42" s="5"/>
      <c r="P42" s="5"/>
    </row>
    <row r="43" spans="1:16" ht="84" hidden="1" customHeight="1" x14ac:dyDescent="0.25">
      <c r="A43" s="223" t="s">
        <v>2096</v>
      </c>
      <c r="B43" s="402" t="s">
        <v>2097</v>
      </c>
      <c r="C43" s="403"/>
      <c r="D43" s="5"/>
      <c r="E43" s="5"/>
      <c r="F43" s="5"/>
      <c r="G43" s="5"/>
      <c r="H43" s="5"/>
      <c r="I43" s="5"/>
      <c r="J43" s="5"/>
      <c r="K43" s="5"/>
      <c r="L43" s="5"/>
      <c r="M43" s="5"/>
      <c r="N43" s="5"/>
      <c r="O43" s="5"/>
      <c r="P43" s="5"/>
    </row>
    <row r="44" spans="1:16" ht="48" hidden="1" customHeight="1" x14ac:dyDescent="0.25">
      <c r="A44" s="223" t="s">
        <v>2098</v>
      </c>
      <c r="B44" s="402" t="s">
        <v>2099</v>
      </c>
      <c r="C44" s="403"/>
      <c r="D44" s="5"/>
      <c r="E44" s="5"/>
      <c r="F44" s="5"/>
      <c r="G44" s="5"/>
      <c r="H44" s="5"/>
      <c r="I44" s="5"/>
      <c r="J44" s="5"/>
      <c r="K44" s="5"/>
      <c r="L44" s="5"/>
      <c r="M44" s="5"/>
      <c r="N44" s="5"/>
      <c r="O44" s="5"/>
      <c r="P44" s="5"/>
    </row>
    <row r="45" spans="1:16" ht="57" hidden="1" customHeight="1" x14ac:dyDescent="0.25">
      <c r="A45" s="223" t="s">
        <v>2100</v>
      </c>
      <c r="B45" s="402" t="s">
        <v>2101</v>
      </c>
      <c r="C45" s="403"/>
      <c r="D45" s="5"/>
      <c r="E45" s="5"/>
      <c r="F45" s="5"/>
      <c r="G45" s="5"/>
      <c r="H45" s="5"/>
      <c r="I45" s="5"/>
      <c r="J45" s="5"/>
      <c r="K45" s="5"/>
      <c r="L45" s="5"/>
      <c r="M45" s="5"/>
      <c r="N45" s="5"/>
      <c r="O45" s="5"/>
      <c r="P45" s="5"/>
    </row>
    <row r="46" spans="1:16" ht="73.5" hidden="1" customHeight="1" x14ac:dyDescent="0.25">
      <c r="A46" s="223" t="s">
        <v>2102</v>
      </c>
      <c r="B46" s="407" t="s">
        <v>2103</v>
      </c>
      <c r="C46" s="403"/>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402" t="s">
        <v>2113</v>
      </c>
      <c r="C51" s="403"/>
      <c r="D51" s="5"/>
      <c r="E51" s="5"/>
      <c r="F51" s="5"/>
      <c r="G51" s="5"/>
      <c r="H51" s="5"/>
      <c r="I51" s="5"/>
      <c r="J51" s="5"/>
      <c r="K51" s="5"/>
      <c r="L51" s="5"/>
      <c r="M51" s="5"/>
      <c r="N51" s="5"/>
      <c r="O51" s="5"/>
      <c r="P51" s="5"/>
    </row>
    <row r="52" spans="1:16" ht="31.5" customHeight="1" x14ac:dyDescent="0.25">
      <c r="A52" s="224" t="s">
        <v>2114</v>
      </c>
      <c r="B52" s="402" t="s">
        <v>2115</v>
      </c>
      <c r="C52" s="403"/>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415" t="s">
        <v>2129</v>
      </c>
      <c r="C59" s="416"/>
      <c r="D59" s="298"/>
      <c r="E59" s="5"/>
      <c r="F59" s="5"/>
      <c r="G59" s="5"/>
      <c r="H59" s="5"/>
      <c r="I59" s="5"/>
      <c r="J59" s="5"/>
      <c r="K59" s="5"/>
      <c r="L59" s="5"/>
      <c r="M59" s="5"/>
      <c r="N59" s="5"/>
      <c r="O59" s="5"/>
      <c r="P59" s="5"/>
    </row>
    <row r="60" spans="1:16" ht="39" customHeight="1" x14ac:dyDescent="0.25">
      <c r="A60" s="302" t="s">
        <v>2130</v>
      </c>
      <c r="B60" s="415" t="s">
        <v>2131</v>
      </c>
      <c r="C60" s="416"/>
      <c r="D60" s="325"/>
      <c r="E60" s="229"/>
      <c r="F60" s="229"/>
      <c r="G60" s="229"/>
      <c r="H60" s="229"/>
      <c r="I60" s="229"/>
      <c r="J60" s="229"/>
      <c r="K60" s="229"/>
      <c r="L60" s="229"/>
      <c r="M60" s="229"/>
      <c r="N60" s="229"/>
      <c r="O60" s="229"/>
      <c r="P60" s="229"/>
    </row>
    <row r="61" spans="1:16" ht="39" customHeight="1" x14ac:dyDescent="0.25">
      <c r="A61" s="302" t="s">
        <v>2132</v>
      </c>
      <c r="B61" s="415" t="s">
        <v>2133</v>
      </c>
      <c r="C61" s="416"/>
      <c r="D61" s="325"/>
      <c r="E61" s="229"/>
      <c r="F61" s="229"/>
      <c r="G61" s="229"/>
      <c r="H61" s="229"/>
      <c r="I61" s="229"/>
      <c r="J61" s="229"/>
      <c r="K61" s="229"/>
      <c r="L61" s="229"/>
      <c r="M61" s="229"/>
      <c r="N61" s="229"/>
      <c r="O61" s="229"/>
      <c r="P61" s="229"/>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5" width="14.44140625" style="315" customWidth="1"/>
    <col min="26" max="16384" width="14.44140625" style="315"/>
  </cols>
  <sheetData>
    <row r="2" spans="1:23" ht="37.5" customHeight="1" x14ac:dyDescent="0.25">
      <c r="A2" s="366" t="s">
        <v>1970</v>
      </c>
      <c r="B2" s="367"/>
      <c r="C2" s="367"/>
      <c r="D2" s="367"/>
      <c r="E2" s="367"/>
      <c r="F2" s="367"/>
      <c r="G2" s="367"/>
      <c r="H2" s="367"/>
      <c r="I2" s="367"/>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8" t="s">
        <v>1972</v>
      </c>
      <c r="B4" s="369"/>
      <c r="C4" s="369"/>
      <c r="D4" s="369"/>
      <c r="E4" s="369"/>
      <c r="F4" s="369"/>
      <c r="G4" s="369"/>
      <c r="H4" s="369"/>
      <c r="I4" s="369"/>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24906</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36" t="s">
        <v>1976</v>
      </c>
      <c r="F7" s="370" t="s">
        <v>1977</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36"/>
      <c r="F8" s="350" t="s">
        <v>1980</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6"/>
      <c r="F9" s="364" t="s">
        <v>1981</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36"/>
      <c r="F10" s="350" t="s">
        <v>1982</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36"/>
      <c r="F11" s="362" t="s">
        <v>1983</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36"/>
      <c r="F12" s="360" t="s">
        <v>1984</v>
      </c>
      <c r="G12" s="361"/>
      <c r="H12" s="321" t="s">
        <v>3656</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36"/>
      <c r="F13" s="333" t="s">
        <v>1987</v>
      </c>
      <c r="G13" s="334"/>
      <c r="H13" s="335"/>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5">
      <c r="A17" s="357" t="s">
        <v>1977</v>
      </c>
      <c r="B17" s="340" t="str">
        <f>'PR-RAS'!B6</f>
        <v>PRIHODI POSLOVANJA (šifre 61+62+63+64+65+66+67+68)</v>
      </c>
      <c r="C17" s="341"/>
      <c r="D17" s="341"/>
      <c r="E17" s="341"/>
      <c r="F17" s="342"/>
      <c r="G17" s="28" t="str">
        <f>'PR-RAS'!C6</f>
        <v>6</v>
      </c>
      <c r="H17" s="275">
        <f>'PR-RAS'!D6</f>
        <v>5154067.8099999996</v>
      </c>
      <c r="I17" s="275">
        <f>'PR-RAS'!E6</f>
        <v>6097207.4600000009</v>
      </c>
      <c r="J17" s="5"/>
      <c r="K17" s="5"/>
      <c r="L17" s="5"/>
      <c r="M17" s="5"/>
      <c r="N17" s="5"/>
      <c r="O17" s="5"/>
      <c r="P17" s="5"/>
      <c r="Q17" s="5"/>
      <c r="R17" s="5"/>
      <c r="S17" s="5"/>
      <c r="T17" s="5"/>
      <c r="U17" s="5"/>
      <c r="V17" s="5"/>
      <c r="W17" s="5"/>
    </row>
    <row r="18" spans="1:23" ht="12.75" customHeight="1" x14ac:dyDescent="0.25">
      <c r="A18" s="358"/>
      <c r="B18" s="343" t="str">
        <f>'PR-RAS'!B152</f>
        <v xml:space="preserve">RASHODI POSLOVANJA (šifre 31+32+34+35+36+37+38) </v>
      </c>
      <c r="C18" s="344"/>
      <c r="D18" s="344"/>
      <c r="E18" s="344"/>
      <c r="F18" s="345"/>
      <c r="G18" s="29" t="str">
        <f>'PR-RAS'!C152</f>
        <v>3</v>
      </c>
      <c r="H18" s="275">
        <f>'PR-RAS'!D152</f>
        <v>5157993.5999999996</v>
      </c>
      <c r="I18" s="275">
        <f>'PR-RAS'!E152</f>
        <v>5135777.9000000004</v>
      </c>
      <c r="J18" s="5"/>
      <c r="K18" s="5"/>
      <c r="L18" s="5"/>
      <c r="M18" s="5"/>
      <c r="N18" s="5"/>
      <c r="O18" s="5"/>
      <c r="P18" s="5"/>
      <c r="Q18" s="5"/>
      <c r="R18" s="5"/>
      <c r="S18" s="5"/>
      <c r="T18" s="5"/>
      <c r="U18" s="5"/>
      <c r="V18" s="5"/>
      <c r="W18" s="5"/>
    </row>
    <row r="19" spans="1:23" ht="12.75" customHeight="1" x14ac:dyDescent="0.25">
      <c r="A19" s="358"/>
      <c r="B19" s="343" t="str">
        <f>'PR-RAS'!B649</f>
        <v>Višak prihoda i primitaka raspoloživ u sljedećem razdoblju (šifre X005 + '9221-9222' - Y005 - '9222-9221')</v>
      </c>
      <c r="C19" s="344"/>
      <c r="D19" s="344"/>
      <c r="E19" s="344"/>
      <c r="F19" s="34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9"/>
      <c r="B20" s="346" t="str">
        <f>'PR-RAS'!B650</f>
        <v>Manjak prihoda i primitaka za pokriće u sljedećem razdoblju (šifre Y005 + '9222-9221' - X005 - '9221-9222' )</v>
      </c>
      <c r="C20" s="347"/>
      <c r="D20" s="347"/>
      <c r="E20" s="347"/>
      <c r="F20" s="348"/>
      <c r="G20" s="30" t="str">
        <f>'PR-RAS'!C650</f>
        <v>Y006</v>
      </c>
      <c r="H20" s="275">
        <f>'PR-RAS'!D650</f>
        <v>758944.41000000015</v>
      </c>
      <c r="I20" s="275">
        <f>'PR-RAS'!E650</f>
        <v>2314275.9699999997</v>
      </c>
      <c r="J20" s="5"/>
      <c r="K20" s="5"/>
      <c r="L20" s="5"/>
      <c r="M20" s="5"/>
      <c r="N20" s="5"/>
      <c r="O20" s="5"/>
      <c r="P20" s="5"/>
      <c r="Q20" s="5"/>
      <c r="R20" s="5"/>
      <c r="S20" s="5"/>
      <c r="T20" s="5"/>
      <c r="U20" s="5"/>
      <c r="V20" s="5"/>
      <c r="W20" s="5"/>
    </row>
    <row r="21" spans="1:23" ht="29.25" customHeight="1" x14ac:dyDescent="0.25">
      <c r="A21" s="200" t="s">
        <v>1988</v>
      </c>
      <c r="B21" s="337" t="s">
        <v>8</v>
      </c>
      <c r="C21" s="338"/>
      <c r="D21" s="338"/>
      <c r="E21" s="338"/>
      <c r="F21" s="339"/>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7" t="s">
        <v>1980</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1988</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5">
      <c r="A27" s="357" t="s">
        <v>1991</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1988</v>
      </c>
      <c r="B32" s="337" t="s">
        <v>8</v>
      </c>
      <c r="C32" s="338"/>
      <c r="D32" s="338"/>
      <c r="E32" s="338"/>
      <c r="F32" s="339"/>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7" t="s">
        <v>1982</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7" t="s">
        <v>8</v>
      </c>
      <c r="C37" s="338"/>
      <c r="D37" s="338"/>
      <c r="E37" s="338"/>
      <c r="F37" s="339"/>
      <c r="G37" s="201" t="s">
        <v>9</v>
      </c>
      <c r="H37" s="265" t="s">
        <v>1989</v>
      </c>
      <c r="I37" s="266" t="s">
        <v>1951</v>
      </c>
      <c r="J37" s="5"/>
      <c r="K37" s="5"/>
      <c r="L37" s="5"/>
      <c r="M37" s="5"/>
      <c r="N37" s="5"/>
      <c r="O37" s="5"/>
      <c r="P37" s="5"/>
      <c r="Q37" s="5"/>
      <c r="R37" s="5"/>
      <c r="S37" s="5"/>
      <c r="T37" s="5"/>
      <c r="U37" s="5"/>
      <c r="V37" s="5"/>
      <c r="W37" s="5"/>
    </row>
    <row r="38" spans="1:23" ht="12.75" customHeight="1" x14ac:dyDescent="0.25">
      <c r="A38" s="357" t="s">
        <v>1983</v>
      </c>
      <c r="B38" s="340" t="str">
        <f>OBVEZE!B5</f>
        <v>Stanje obveza 1. siječnja (=stanju obveza iz Izvještaja o obvezama na 31. prosinca prethodne godine)</v>
      </c>
      <c r="C38" s="341"/>
      <c r="D38" s="341"/>
      <c r="E38" s="341"/>
      <c r="F38" s="342"/>
      <c r="G38" s="126" t="str">
        <f>OBVEZE!C5</f>
        <v>V001</v>
      </c>
      <c r="H38" s="275">
        <f>OBVEZE!D5</f>
        <v>1421548.89</v>
      </c>
      <c r="I38" s="275" t="s">
        <v>1994</v>
      </c>
      <c r="J38" s="5"/>
      <c r="K38" s="5"/>
      <c r="L38" s="5"/>
      <c r="M38" s="5"/>
      <c r="N38" s="5"/>
      <c r="O38" s="5"/>
      <c r="P38" s="5"/>
      <c r="Q38" s="5"/>
      <c r="R38" s="5"/>
      <c r="S38" s="5"/>
      <c r="T38" s="5"/>
      <c r="U38" s="5"/>
      <c r="V38" s="5"/>
      <c r="W38" s="5"/>
    </row>
    <row r="39" spans="1:23" ht="12.75" customHeight="1" x14ac:dyDescent="0.25">
      <c r="A39" s="358"/>
      <c r="B39" s="343" t="str">
        <f>OBVEZE!B44</f>
        <v>Stanje obveza na kraju izvještajnog razdoblja (šifre V001+V002-V004) i (šifre V007+V009)</v>
      </c>
      <c r="C39" s="344"/>
      <c r="D39" s="344"/>
      <c r="E39" s="344"/>
      <c r="F39" s="345"/>
      <c r="G39" s="127" t="str">
        <f>OBVEZE!C44</f>
        <v>V006</v>
      </c>
      <c r="H39" s="275" t="s">
        <v>1994</v>
      </c>
      <c r="I39" s="275">
        <f>OBVEZE!D44</f>
        <v>2454854.0300000012</v>
      </c>
      <c r="J39" s="5"/>
      <c r="K39" s="5"/>
      <c r="L39" s="5"/>
      <c r="M39" s="5"/>
      <c r="N39" s="5"/>
      <c r="O39" s="5"/>
      <c r="P39" s="5"/>
      <c r="Q39" s="5"/>
      <c r="R39" s="5"/>
      <c r="S39" s="5"/>
      <c r="T39" s="5"/>
      <c r="U39" s="5"/>
      <c r="V39" s="5"/>
      <c r="W39" s="5"/>
    </row>
    <row r="40" spans="1:23" ht="12.75" customHeight="1" x14ac:dyDescent="0.25">
      <c r="A40" s="358"/>
      <c r="B40" s="343" t="str">
        <f>OBVEZE!B45</f>
        <v>Stanje dospjelih obveza na kraju izvještajnog razdoblja (šifre V008+D23+D24 + 'D dio 25,26' + D27)</v>
      </c>
      <c r="C40" s="344"/>
      <c r="D40" s="344"/>
      <c r="E40" s="344"/>
      <c r="F40" s="345"/>
      <c r="G40" s="127" t="str">
        <f>OBVEZE!C45</f>
        <v>V007</v>
      </c>
      <c r="H40" s="275" t="s">
        <v>1994</v>
      </c>
      <c r="I40" s="275">
        <f>OBVEZE!D45</f>
        <v>119952.79000000001</v>
      </c>
      <c r="J40" s="5"/>
      <c r="K40" s="5"/>
      <c r="L40" s="5"/>
      <c r="M40" s="5"/>
      <c r="N40" s="5"/>
      <c r="O40" s="5"/>
      <c r="P40" s="5"/>
      <c r="Q40" s="5"/>
      <c r="R40" s="5"/>
      <c r="S40" s="5"/>
      <c r="T40" s="5"/>
      <c r="U40" s="5"/>
      <c r="V40" s="5"/>
      <c r="W40" s="5"/>
    </row>
    <row r="41" spans="1:23" ht="12.75" customHeight="1" x14ac:dyDescent="0.25">
      <c r="A41" s="359"/>
      <c r="B41" s="346" t="str">
        <f>OBVEZE!B104</f>
        <v>Stanje nedospjelih obveza na kraju izvještajnog razdoblja (šifre V010 + ND23 + ND24 + 'ND dio 25,26' + ND27)</v>
      </c>
      <c r="C41" s="347"/>
      <c r="D41" s="347"/>
      <c r="E41" s="347"/>
      <c r="F41" s="348"/>
      <c r="G41" s="128" t="str">
        <f>OBVEZE!C104</f>
        <v>V009</v>
      </c>
      <c r="H41" s="276" t="s">
        <v>1994</v>
      </c>
      <c r="I41" s="276">
        <f>OBVEZE!D104</f>
        <v>2334901.2400000002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2" t="s">
        <v>1995</v>
      </c>
      <c r="F44" s="352"/>
      <c r="G44" s="229"/>
      <c r="H44" s="353" t="s">
        <v>1996</v>
      </c>
      <c r="I44" s="353"/>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90" zoomScaleNormal="100" workbookViewId="0">
      <selection activeCell="E415" sqref="E41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6" t="s">
        <v>6</v>
      </c>
      <c r="B2" s="377"/>
      <c r="C2" s="377"/>
      <c r="D2" s="377"/>
      <c r="E2" s="377"/>
      <c r="F2" s="377"/>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8" t="s">
        <v>14</v>
      </c>
      <c r="B5" s="379"/>
      <c r="C5" s="166"/>
      <c r="D5" s="52"/>
      <c r="E5" s="52"/>
      <c r="F5" s="44"/>
    </row>
    <row r="6" spans="1:24" ht="12.75" customHeight="1" x14ac:dyDescent="0.25">
      <c r="A6" s="63">
        <v>6</v>
      </c>
      <c r="B6" s="220" t="s">
        <v>15</v>
      </c>
      <c r="C6" s="247" t="s">
        <v>16</v>
      </c>
      <c r="D6" s="60">
        <f>D7+D43+D49+D82+D106+D125+D134+D140</f>
        <v>5154067.8099999996</v>
      </c>
      <c r="E6" s="60">
        <f>E7+E43+E49+E82+E106+E125+E134+E140</f>
        <v>6097207.4600000009</v>
      </c>
      <c r="F6" s="45">
        <f t="shared" ref="F6:F132" si="0">IF(D6&lt;&gt;0,IF(E6/D6&gt;=100,"&gt;&gt;100",E6/D6*100),"-")</f>
        <v>118.29893755317124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4247.13</v>
      </c>
      <c r="E49" s="60">
        <f>E50+E53+E58+E61+E64+E68+E71+E74+E77</f>
        <v>731296.75</v>
      </c>
      <c r="F49" s="45" t="str">
        <f t="shared" si="0"/>
        <v>&gt;&gt;100</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4247.13</v>
      </c>
      <c r="E68" s="60">
        <f t="shared" si="11"/>
        <v>0</v>
      </c>
      <c r="F68" s="45">
        <f t="shared" si="0"/>
        <v>0</v>
      </c>
    </row>
    <row r="69" spans="1:6" ht="12.75" customHeight="1" x14ac:dyDescent="0.25">
      <c r="A69" s="63" t="s">
        <v>141</v>
      </c>
      <c r="B69" s="64" t="s">
        <v>142</v>
      </c>
      <c r="C69" s="247" t="s">
        <v>141</v>
      </c>
      <c r="D69" s="194">
        <v>4247.13</v>
      </c>
      <c r="E69" s="194"/>
      <c r="F69" s="45">
        <f t="shared" si="0"/>
        <v>0</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731296.75</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v>731296.75</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6.33</v>
      </c>
      <c r="E82" s="60">
        <f t="shared" si="15"/>
        <v>0</v>
      </c>
      <c r="F82" s="45">
        <f t="shared" si="0"/>
        <v>0</v>
      </c>
    </row>
    <row r="83" spans="1:6" ht="12.75" customHeight="1" x14ac:dyDescent="0.25">
      <c r="A83" s="63">
        <v>641</v>
      </c>
      <c r="B83" s="64" t="s">
        <v>169</v>
      </c>
      <c r="C83" s="247" t="s">
        <v>170</v>
      </c>
      <c r="D83" s="60">
        <f t="shared" ref="D83:E83" si="16">SUM(D84:D90)</f>
        <v>6.33</v>
      </c>
      <c r="E83" s="60">
        <f t="shared" si="16"/>
        <v>0</v>
      </c>
      <c r="F83" s="45">
        <f t="shared" si="0"/>
        <v>0</v>
      </c>
    </row>
    <row r="84" spans="1:6" ht="12.75" customHeight="1" x14ac:dyDescent="0.25">
      <c r="A84" s="63">
        <v>6412</v>
      </c>
      <c r="B84" s="64" t="s">
        <v>171</v>
      </c>
      <c r="C84" s="247" t="s">
        <v>172</v>
      </c>
      <c r="D84" s="194">
        <v>0</v>
      </c>
      <c r="E84" s="331"/>
      <c r="F84" s="45" t="str">
        <f t="shared" si="0"/>
        <v>-</v>
      </c>
    </row>
    <row r="85" spans="1:6" ht="12.75" customHeight="1" x14ac:dyDescent="0.25">
      <c r="A85" s="63">
        <v>6413</v>
      </c>
      <c r="B85" s="64" t="s">
        <v>173</v>
      </c>
      <c r="C85" s="247" t="s">
        <v>174</v>
      </c>
      <c r="D85" s="194">
        <v>6.33</v>
      </c>
      <c r="E85" s="194"/>
      <c r="F85" s="45">
        <f t="shared" si="0"/>
        <v>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s="67" customFormat="1" ht="22.8" x14ac:dyDescent="0.25">
      <c r="A106" s="70">
        <v>65</v>
      </c>
      <c r="B106" s="65" t="s">
        <v>215</v>
      </c>
      <c r="C106" s="278" t="s">
        <v>216</v>
      </c>
      <c r="D106" s="332">
        <f>D107+D112+D120+D124</f>
        <v>948314.82</v>
      </c>
      <c r="E106" s="332">
        <f>E107+E112+E120+E124</f>
        <v>762322.2</v>
      </c>
      <c r="F106" s="71">
        <f t="shared" si="0"/>
        <v>80.387038557511943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948314.82</v>
      </c>
      <c r="E112" s="60">
        <f t="shared" si="20"/>
        <v>762322.2</v>
      </c>
      <c r="F112" s="45">
        <f t="shared" si="0"/>
        <v>80.387038557511943</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948314.82</v>
      </c>
      <c r="E117" s="194">
        <v>762322.2</v>
      </c>
      <c r="F117" s="45">
        <f t="shared" si="0"/>
        <v>80.387038557511943</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30115.95</v>
      </c>
      <c r="E125" s="60">
        <f t="shared" si="22"/>
        <v>19341.87</v>
      </c>
      <c r="F125" s="45">
        <f t="shared" si="0"/>
        <v>64.224671644095565</v>
      </c>
    </row>
    <row r="126" spans="1:6" ht="12.75" customHeight="1" x14ac:dyDescent="0.25">
      <c r="A126" s="63">
        <v>661</v>
      </c>
      <c r="B126" s="65" t="s">
        <v>255</v>
      </c>
      <c r="C126" s="247" t="s">
        <v>256</v>
      </c>
      <c r="D126" s="60">
        <f t="shared" ref="D126:E126" si="23">SUM(D127:D128)</f>
        <v>25159.7</v>
      </c>
      <c r="E126" s="60">
        <f t="shared" si="23"/>
        <v>19341.87</v>
      </c>
      <c r="F126" s="45">
        <f t="shared" si="0"/>
        <v>76.876393597697898</v>
      </c>
    </row>
    <row r="127" spans="1:6" ht="12.75" customHeight="1" x14ac:dyDescent="0.25">
      <c r="A127" s="63">
        <v>6614</v>
      </c>
      <c r="B127" s="65" t="s">
        <v>257</v>
      </c>
      <c r="C127" s="247" t="s">
        <v>258</v>
      </c>
      <c r="D127" s="194">
        <v>5159.7</v>
      </c>
      <c r="E127" s="194">
        <v>3265.41</v>
      </c>
      <c r="F127" s="45">
        <f t="shared" si="0"/>
        <v>63.28681900110471</v>
      </c>
    </row>
    <row r="128" spans="1:6" ht="12.75" customHeight="1" x14ac:dyDescent="0.25">
      <c r="A128" s="63">
        <v>6615</v>
      </c>
      <c r="B128" s="65" t="s">
        <v>259</v>
      </c>
      <c r="C128" s="247" t="s">
        <v>260</v>
      </c>
      <c r="D128" s="194">
        <v>20000</v>
      </c>
      <c r="E128" s="194">
        <v>16076.46</v>
      </c>
      <c r="F128" s="45">
        <f t="shared" si="0"/>
        <v>80.382300000000001</v>
      </c>
    </row>
    <row r="129" spans="1:6" ht="22.8" x14ac:dyDescent="0.25">
      <c r="A129" s="63">
        <v>663</v>
      </c>
      <c r="B129" s="182" t="s">
        <v>261</v>
      </c>
      <c r="C129" s="247" t="s">
        <v>262</v>
      </c>
      <c r="D129" s="60">
        <f t="shared" ref="D129:E129" si="24">SUM(D130:D133)</f>
        <v>4956.25</v>
      </c>
      <c r="E129" s="60">
        <f t="shared" si="24"/>
        <v>0</v>
      </c>
      <c r="F129" s="45">
        <f t="shared" si="0"/>
        <v>0</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4956.25</v>
      </c>
      <c r="E131" s="194"/>
      <c r="F131" s="45">
        <f t="shared" si="0"/>
        <v>0</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4160574.7</v>
      </c>
      <c r="E134" s="60">
        <f t="shared" si="25"/>
        <v>4572257.6100000003</v>
      </c>
      <c r="F134" s="45">
        <f t="shared" ref="F134:F229" si="26">IF(D134&lt;&gt;0,IF(E134/D134&gt;=100,"&gt;&gt;100",E134/D134*100),"-")</f>
        <v>109.89485683311972</v>
      </c>
    </row>
    <row r="135" spans="1:6" ht="22.8" x14ac:dyDescent="0.25">
      <c r="A135" s="63">
        <v>671</v>
      </c>
      <c r="B135" s="182" t="s">
        <v>273</v>
      </c>
      <c r="C135" s="247" t="s">
        <v>274</v>
      </c>
      <c r="D135" s="60">
        <f t="shared" ref="D135:E135" si="27">SUM(D136:D138)</f>
        <v>4160574.7</v>
      </c>
      <c r="E135" s="60">
        <f t="shared" si="27"/>
        <v>4572257.6100000003</v>
      </c>
      <c r="F135" s="45">
        <f t="shared" si="26"/>
        <v>109.89485683311972</v>
      </c>
    </row>
    <row r="136" spans="1:6" ht="12.75" customHeight="1" x14ac:dyDescent="0.25">
      <c r="A136" s="63">
        <v>6711</v>
      </c>
      <c r="B136" s="65" t="s">
        <v>275</v>
      </c>
      <c r="C136" s="247" t="s">
        <v>276</v>
      </c>
      <c r="D136" s="194">
        <v>4120889.25</v>
      </c>
      <c r="E136" s="194">
        <v>4509724.96</v>
      </c>
      <c r="F136" s="45">
        <f t="shared" si="26"/>
        <v>109.43572336965863</v>
      </c>
    </row>
    <row r="137" spans="1:6" ht="22.8" x14ac:dyDescent="0.25">
      <c r="A137" s="63">
        <v>6712</v>
      </c>
      <c r="B137" s="182" t="s">
        <v>277</v>
      </c>
      <c r="C137" s="247" t="s">
        <v>278</v>
      </c>
      <c r="D137" s="194">
        <v>39685.449999999997</v>
      </c>
      <c r="E137" s="194">
        <v>62532.65</v>
      </c>
      <c r="F137" s="45">
        <f t="shared" si="26"/>
        <v>157.57072176326591</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10808.88</v>
      </c>
      <c r="E140" s="60">
        <f t="shared" si="28"/>
        <v>11989.03</v>
      </c>
      <c r="F140" s="45">
        <f t="shared" si="26"/>
        <v>110.9183375150802</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10808.88</v>
      </c>
      <c r="E151" s="194">
        <v>11989.03</v>
      </c>
      <c r="F151" s="45">
        <f t="shared" si="26"/>
        <v>110.9183375150802</v>
      </c>
    </row>
    <row r="152" spans="1:6" ht="12.75" customHeight="1" x14ac:dyDescent="0.25">
      <c r="A152" s="63">
        <v>3</v>
      </c>
      <c r="B152" s="64" t="s">
        <v>307</v>
      </c>
      <c r="C152" s="247" t="s">
        <v>13</v>
      </c>
      <c r="D152" s="60">
        <f>D153+D164+D202+D221+D230+D262+D273</f>
        <v>5157993.5999999996</v>
      </c>
      <c r="E152" s="60">
        <f>E153+E164+E202+E221+E230+E262+E273</f>
        <v>5135777.9000000004</v>
      </c>
      <c r="F152" s="45">
        <f t="shared" si="26"/>
        <v>99.569295704438261</v>
      </c>
    </row>
    <row r="153" spans="1:6" ht="12.75" customHeight="1" x14ac:dyDescent="0.25">
      <c r="A153" s="63">
        <v>31</v>
      </c>
      <c r="B153" s="64" t="s">
        <v>308</v>
      </c>
      <c r="C153" s="247" t="s">
        <v>309</v>
      </c>
      <c r="D153" s="60">
        <f t="shared" ref="D153:E153" si="30">D154+D159+D160</f>
        <v>3711472.84</v>
      </c>
      <c r="E153" s="60">
        <f t="shared" si="30"/>
        <v>4000890.45</v>
      </c>
      <c r="F153" s="45">
        <f t="shared" si="26"/>
        <v>107.79791803622629</v>
      </c>
    </row>
    <row r="154" spans="1:6" ht="12.75" customHeight="1" x14ac:dyDescent="0.25">
      <c r="A154" s="63">
        <v>311</v>
      </c>
      <c r="B154" s="64" t="s">
        <v>310</v>
      </c>
      <c r="C154" s="247" t="s">
        <v>311</v>
      </c>
      <c r="D154" s="60">
        <f t="shared" ref="D154:E154" si="31">SUM(D155:D158)</f>
        <v>2969885</v>
      </c>
      <c r="E154" s="60">
        <f t="shared" si="31"/>
        <v>3164267.35</v>
      </c>
      <c r="F154" s="45">
        <f t="shared" si="26"/>
        <v>106.54511369968871</v>
      </c>
    </row>
    <row r="155" spans="1:6" ht="12.75" customHeight="1" x14ac:dyDescent="0.25">
      <c r="A155" s="63">
        <v>3111</v>
      </c>
      <c r="B155" s="64" t="s">
        <v>312</v>
      </c>
      <c r="C155" s="247" t="s">
        <v>313</v>
      </c>
      <c r="D155" s="194">
        <v>2964930.53</v>
      </c>
      <c r="E155" s="194">
        <v>3156345.85</v>
      </c>
      <c r="F155" s="45">
        <f t="shared" si="26"/>
        <v>106.45597993150957</v>
      </c>
    </row>
    <row r="156" spans="1:6" ht="12.75" customHeight="1" x14ac:dyDescent="0.25">
      <c r="A156" s="63">
        <v>3112</v>
      </c>
      <c r="B156" s="64" t="s">
        <v>314</v>
      </c>
      <c r="C156" s="247" t="s">
        <v>315</v>
      </c>
      <c r="D156" s="194">
        <v>396.73</v>
      </c>
      <c r="E156" s="194"/>
      <c r="F156" s="45">
        <f t="shared" si="26"/>
        <v>0</v>
      </c>
    </row>
    <row r="157" spans="1:6" ht="12.75" customHeight="1" x14ac:dyDescent="0.25">
      <c r="A157" s="63">
        <v>3113</v>
      </c>
      <c r="B157" s="65" t="s">
        <v>316</v>
      </c>
      <c r="C157" s="247" t="s">
        <v>317</v>
      </c>
      <c r="D157" s="194">
        <v>4557.74</v>
      </c>
      <c r="E157" s="194">
        <v>7921.5</v>
      </c>
      <c r="F157" s="45">
        <f t="shared" si="26"/>
        <v>173.80324459052073</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263055.46000000002</v>
      </c>
      <c r="E159" s="194">
        <v>265987.09000000003</v>
      </c>
      <c r="F159" s="45">
        <f t="shared" si="26"/>
        <v>101.11445320313823</v>
      </c>
    </row>
    <row r="160" spans="1:6" ht="12.75" customHeight="1" x14ac:dyDescent="0.25">
      <c r="A160" s="63">
        <v>313</v>
      </c>
      <c r="B160" s="65" t="s">
        <v>322</v>
      </c>
      <c r="C160" s="247" t="s">
        <v>323</v>
      </c>
      <c r="D160" s="60">
        <f t="shared" ref="D160:E160" si="32">SUM(D161:D163)</f>
        <v>478532.38</v>
      </c>
      <c r="E160" s="60">
        <f t="shared" si="32"/>
        <v>570636.01</v>
      </c>
      <c r="F160" s="45">
        <f t="shared" si="26"/>
        <v>119.24710507573175</v>
      </c>
    </row>
    <row r="161" spans="1:6" ht="12.75" customHeight="1" x14ac:dyDescent="0.25">
      <c r="A161" s="63">
        <v>3131</v>
      </c>
      <c r="B161" s="65" t="s">
        <v>324</v>
      </c>
      <c r="C161" s="247" t="s">
        <v>325</v>
      </c>
      <c r="D161" s="194">
        <v>0</v>
      </c>
      <c r="E161" s="194">
        <v>52494.93</v>
      </c>
      <c r="F161" s="45" t="str">
        <f t="shared" si="26"/>
        <v>-</v>
      </c>
    </row>
    <row r="162" spans="1:6" ht="12.75" customHeight="1" x14ac:dyDescent="0.25">
      <c r="A162" s="63">
        <v>3132</v>
      </c>
      <c r="B162" s="65" t="s">
        <v>326</v>
      </c>
      <c r="C162" s="247" t="s">
        <v>327</v>
      </c>
      <c r="D162" s="194">
        <v>478532.38</v>
      </c>
      <c r="E162" s="194">
        <v>518141.08</v>
      </c>
      <c r="F162" s="45">
        <f t="shared" si="26"/>
        <v>108.27712013970716</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1401758.27</v>
      </c>
      <c r="E164" s="60">
        <f>E165+E170+E178+E188+E189+E194</f>
        <v>1099316.5</v>
      </c>
      <c r="F164" s="45">
        <f t="shared" si="26"/>
        <v>78.424113738241047</v>
      </c>
    </row>
    <row r="165" spans="1:6" ht="12.75" customHeight="1" x14ac:dyDescent="0.25">
      <c r="A165" s="63">
        <v>321</v>
      </c>
      <c r="B165" s="64" t="s">
        <v>332</v>
      </c>
      <c r="C165" s="247" t="s">
        <v>333</v>
      </c>
      <c r="D165" s="60">
        <f t="shared" ref="D165:E165" si="33">SUM(D166:D169)</f>
        <v>87034.8</v>
      </c>
      <c r="E165" s="60">
        <f t="shared" si="33"/>
        <v>60416.02</v>
      </c>
      <c r="F165" s="45">
        <f t="shared" si="26"/>
        <v>69.415934775515069</v>
      </c>
    </row>
    <row r="166" spans="1:6" ht="12.75" customHeight="1" x14ac:dyDescent="0.25">
      <c r="A166" s="63">
        <v>3211</v>
      </c>
      <c r="B166" s="64" t="s">
        <v>334</v>
      </c>
      <c r="C166" s="247" t="s">
        <v>335</v>
      </c>
      <c r="D166" s="194">
        <v>29499.39</v>
      </c>
      <c r="E166" s="194">
        <v>9407.6</v>
      </c>
      <c r="F166" s="45">
        <f t="shared" si="26"/>
        <v>31.890828929004972</v>
      </c>
    </row>
    <row r="167" spans="1:6" ht="12.75" customHeight="1" x14ac:dyDescent="0.25">
      <c r="A167" s="63">
        <v>3212</v>
      </c>
      <c r="B167" s="64" t="s">
        <v>336</v>
      </c>
      <c r="C167" s="247" t="s">
        <v>337</v>
      </c>
      <c r="D167" s="194">
        <v>56997.279999999999</v>
      </c>
      <c r="E167" s="194">
        <v>50570.92</v>
      </c>
      <c r="F167" s="45">
        <f t="shared" si="26"/>
        <v>88.725146182414321</v>
      </c>
    </row>
    <row r="168" spans="1:6" ht="12.75" customHeight="1" x14ac:dyDescent="0.25">
      <c r="A168" s="63">
        <v>3213</v>
      </c>
      <c r="B168" s="64" t="s">
        <v>338</v>
      </c>
      <c r="C168" s="247" t="s">
        <v>339</v>
      </c>
      <c r="D168" s="194">
        <v>538.13</v>
      </c>
      <c r="E168" s="194">
        <v>437.5</v>
      </c>
      <c r="F168" s="45">
        <f t="shared" si="26"/>
        <v>81.300057606897951</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274058.88000000006</v>
      </c>
      <c r="E170" s="60">
        <f t="shared" si="34"/>
        <v>142261.30000000002</v>
      </c>
      <c r="F170" s="45">
        <f t="shared" si="26"/>
        <v>51.909027724261293</v>
      </c>
    </row>
    <row r="171" spans="1:6" ht="12.75" customHeight="1" x14ac:dyDescent="0.25">
      <c r="A171" s="63">
        <v>3221</v>
      </c>
      <c r="B171" s="64" t="s">
        <v>344</v>
      </c>
      <c r="C171" s="247" t="s">
        <v>345</v>
      </c>
      <c r="D171" s="194">
        <v>7142.02</v>
      </c>
      <c r="E171" s="194">
        <v>3654.47</v>
      </c>
      <c r="F171" s="45">
        <f t="shared" si="26"/>
        <v>51.168576957219379</v>
      </c>
    </row>
    <row r="172" spans="1:6" ht="12.75" customHeight="1" x14ac:dyDescent="0.25">
      <c r="A172" s="63">
        <v>3222</v>
      </c>
      <c r="B172" s="64" t="s">
        <v>346</v>
      </c>
      <c r="C172" s="247" t="s">
        <v>347</v>
      </c>
      <c r="D172" s="194">
        <v>51580.86</v>
      </c>
      <c r="E172" s="194">
        <v>33003.64</v>
      </c>
      <c r="F172" s="45">
        <f t="shared" si="26"/>
        <v>63.984276338161095</v>
      </c>
    </row>
    <row r="173" spans="1:6" ht="12.75" customHeight="1" x14ac:dyDescent="0.25">
      <c r="A173" s="63">
        <v>3223</v>
      </c>
      <c r="B173" s="65" t="s">
        <v>348</v>
      </c>
      <c r="C173" s="247" t="s">
        <v>349</v>
      </c>
      <c r="D173" s="194">
        <v>50063.94</v>
      </c>
      <c r="E173" s="194">
        <v>22017.99</v>
      </c>
      <c r="F173" s="45">
        <f t="shared" si="26"/>
        <v>43.979738710137475</v>
      </c>
    </row>
    <row r="174" spans="1:6" ht="12.75" customHeight="1" x14ac:dyDescent="0.25">
      <c r="A174" s="63">
        <v>3224</v>
      </c>
      <c r="B174" s="65" t="s">
        <v>350</v>
      </c>
      <c r="C174" s="247" t="s">
        <v>351</v>
      </c>
      <c r="D174" s="194">
        <v>24554.1</v>
      </c>
      <c r="E174" s="194">
        <v>4022.08</v>
      </c>
      <c r="F174" s="45">
        <f t="shared" si="26"/>
        <v>16.380482281981422</v>
      </c>
    </row>
    <row r="175" spans="1:6" ht="12.75" customHeight="1" x14ac:dyDescent="0.25">
      <c r="A175" s="63">
        <v>3225</v>
      </c>
      <c r="B175" s="65" t="s">
        <v>352</v>
      </c>
      <c r="C175" s="247" t="s">
        <v>353</v>
      </c>
      <c r="D175" s="194">
        <v>132247.89000000001</v>
      </c>
      <c r="E175" s="194">
        <v>78635.78</v>
      </c>
      <c r="F175" s="45">
        <f t="shared" si="26"/>
        <v>59.460895746616437</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8470.07</v>
      </c>
      <c r="E177" s="194">
        <v>927.34</v>
      </c>
      <c r="F177" s="45">
        <f t="shared" si="26"/>
        <v>10.948433720146351</v>
      </c>
    </row>
    <row r="178" spans="1:6" ht="12.75" customHeight="1" x14ac:dyDescent="0.25">
      <c r="A178" s="63">
        <v>323</v>
      </c>
      <c r="B178" s="65" t="s">
        <v>358</v>
      </c>
      <c r="C178" s="247" t="s">
        <v>359</v>
      </c>
      <c r="D178" s="60">
        <f t="shared" ref="D178:E178" si="35">SUM(D179:D187)</f>
        <v>978569.32000000007</v>
      </c>
      <c r="E178" s="60">
        <f t="shared" si="35"/>
        <v>851798.99</v>
      </c>
      <c r="F178" s="45">
        <f t="shared" si="26"/>
        <v>87.045339823243168</v>
      </c>
    </row>
    <row r="179" spans="1:6" ht="12.75" customHeight="1" x14ac:dyDescent="0.25">
      <c r="A179" s="63">
        <v>3231</v>
      </c>
      <c r="B179" s="65" t="s">
        <v>360</v>
      </c>
      <c r="C179" s="247" t="s">
        <v>361</v>
      </c>
      <c r="D179" s="194">
        <v>46246.74</v>
      </c>
      <c r="E179" s="194">
        <v>45626.83</v>
      </c>
      <c r="F179" s="45">
        <f t="shared" si="26"/>
        <v>98.659559571117882</v>
      </c>
    </row>
    <row r="180" spans="1:6" ht="12.75" customHeight="1" x14ac:dyDescent="0.25">
      <c r="A180" s="63">
        <v>3232</v>
      </c>
      <c r="B180" s="65" t="s">
        <v>362</v>
      </c>
      <c r="C180" s="247" t="s">
        <v>363</v>
      </c>
      <c r="D180" s="194">
        <v>62327.76</v>
      </c>
      <c r="E180" s="194">
        <v>22495.18</v>
      </c>
      <c r="F180" s="45">
        <f t="shared" si="26"/>
        <v>36.091751091327524</v>
      </c>
    </row>
    <row r="181" spans="1:6" ht="12.75" customHeight="1" x14ac:dyDescent="0.25">
      <c r="A181" s="63">
        <v>3233</v>
      </c>
      <c r="B181" s="65" t="s">
        <v>364</v>
      </c>
      <c r="C181" s="247" t="s">
        <v>365</v>
      </c>
      <c r="D181" s="194">
        <v>30438.46</v>
      </c>
      <c r="E181" s="194">
        <v>16212.94</v>
      </c>
      <c r="F181" s="45">
        <f t="shared" si="26"/>
        <v>53.264652679537669</v>
      </c>
    </row>
    <row r="182" spans="1:6" ht="12.75" customHeight="1" x14ac:dyDescent="0.25">
      <c r="A182" s="63">
        <v>3234</v>
      </c>
      <c r="B182" s="65" t="s">
        <v>366</v>
      </c>
      <c r="C182" s="247" t="s">
        <v>367</v>
      </c>
      <c r="D182" s="194">
        <v>14398.37</v>
      </c>
      <c r="E182" s="194">
        <v>8995.01</v>
      </c>
      <c r="F182" s="45">
        <f t="shared" si="26"/>
        <v>62.47241875295606</v>
      </c>
    </row>
    <row r="183" spans="1:6" ht="12.75" customHeight="1" x14ac:dyDescent="0.25">
      <c r="A183" s="63">
        <v>3235</v>
      </c>
      <c r="B183" s="64" t="s">
        <v>368</v>
      </c>
      <c r="C183" s="247" t="s">
        <v>369</v>
      </c>
      <c r="D183" s="194">
        <v>77724.17</v>
      </c>
      <c r="E183" s="194">
        <v>235450.78</v>
      </c>
      <c r="F183" s="45">
        <f t="shared" si="26"/>
        <v>302.93122461134033</v>
      </c>
    </row>
    <row r="184" spans="1:6" ht="12.75" customHeight="1" x14ac:dyDescent="0.25">
      <c r="A184" s="63">
        <v>3236</v>
      </c>
      <c r="B184" s="64" t="s">
        <v>370</v>
      </c>
      <c r="C184" s="247" t="s">
        <v>371</v>
      </c>
      <c r="D184" s="194">
        <v>250.9</v>
      </c>
      <c r="E184" s="194">
        <v>980</v>
      </c>
      <c r="F184" s="45">
        <f t="shared" si="26"/>
        <v>390.59386209645277</v>
      </c>
    </row>
    <row r="185" spans="1:6" ht="12.75" customHeight="1" x14ac:dyDescent="0.25">
      <c r="A185" s="63">
        <v>3237</v>
      </c>
      <c r="B185" s="64" t="s">
        <v>372</v>
      </c>
      <c r="C185" s="247" t="s">
        <v>373</v>
      </c>
      <c r="D185" s="194">
        <v>600784.28</v>
      </c>
      <c r="E185" s="194">
        <v>399411.99</v>
      </c>
      <c r="F185" s="45">
        <f t="shared" si="26"/>
        <v>66.481764469602965</v>
      </c>
    </row>
    <row r="186" spans="1:6" ht="12.75" customHeight="1" x14ac:dyDescent="0.25">
      <c r="A186" s="63">
        <v>3238</v>
      </c>
      <c r="B186" s="64" t="s">
        <v>374</v>
      </c>
      <c r="C186" s="247" t="s">
        <v>375</v>
      </c>
      <c r="D186" s="194">
        <v>10670.21</v>
      </c>
      <c r="E186" s="194">
        <v>9330.9</v>
      </c>
      <c r="F186" s="45">
        <f t="shared" si="26"/>
        <v>87.448138321551312</v>
      </c>
    </row>
    <row r="187" spans="1:6" ht="12.75" customHeight="1" x14ac:dyDescent="0.25">
      <c r="A187" s="63">
        <v>3239</v>
      </c>
      <c r="B187" s="64" t="s">
        <v>376</v>
      </c>
      <c r="C187" s="247" t="s">
        <v>377</v>
      </c>
      <c r="D187" s="194">
        <v>135728.43</v>
      </c>
      <c r="E187" s="194">
        <v>113295.36</v>
      </c>
      <c r="F187" s="45">
        <f t="shared" si="26"/>
        <v>83.472092029650682</v>
      </c>
    </row>
    <row r="188" spans="1:6" ht="12.75" customHeight="1" x14ac:dyDescent="0.25">
      <c r="A188" s="63">
        <v>324</v>
      </c>
      <c r="B188" s="64" t="s">
        <v>378</v>
      </c>
      <c r="C188" s="247" t="s">
        <v>379</v>
      </c>
      <c r="D188" s="194">
        <v>12406.06</v>
      </c>
      <c r="E188" s="194">
        <v>134.05000000000001</v>
      </c>
      <c r="F188" s="45">
        <f t="shared" si="26"/>
        <v>1.0805203263566356</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c r="F190" s="71" t="str">
        <f>IF(D190&lt;&gt;0,IF(E190/D190&gt;=100,"&gt;&gt;100",E190/D190*100),"-")</f>
        <v>-</v>
      </c>
    </row>
    <row r="191" spans="1:6" ht="12.75" customHeight="1" x14ac:dyDescent="0.25">
      <c r="A191" s="70" t="s">
        <v>384</v>
      </c>
      <c r="B191" s="65" t="s">
        <v>385</v>
      </c>
      <c r="C191" s="277" t="s">
        <v>384</v>
      </c>
      <c r="D191" s="192">
        <v>0</v>
      </c>
      <c r="E191" s="192"/>
      <c r="F191" s="71" t="str">
        <f>IF(D191&lt;&gt;0,IF(E191/D191&gt;=100,"&gt;&gt;100",E191/D191*100),"-")</f>
        <v>-</v>
      </c>
    </row>
    <row r="192" spans="1:6" ht="12.75" customHeight="1" x14ac:dyDescent="0.25">
      <c r="A192" s="70" t="s">
        <v>386</v>
      </c>
      <c r="B192" s="65" t="s">
        <v>387</v>
      </c>
      <c r="C192" s="277" t="s">
        <v>386</v>
      </c>
      <c r="D192" s="192">
        <v>0</v>
      </c>
      <c r="E192" s="192"/>
      <c r="F192" s="71" t="str">
        <f>IF(D192&lt;&gt;0,IF(E192/D192&gt;=100,"&gt;&gt;100",E192/D192*100),"-")</f>
        <v>-</v>
      </c>
    </row>
    <row r="193" spans="1:6" ht="12.75" customHeight="1" x14ac:dyDescent="0.25">
      <c r="A193" s="70" t="s">
        <v>388</v>
      </c>
      <c r="B193" s="65" t="s">
        <v>389</v>
      </c>
      <c r="C193" s="277" t="s">
        <v>388</v>
      </c>
      <c r="D193" s="192">
        <v>0</v>
      </c>
      <c r="E193" s="192"/>
      <c r="F193" s="71" t="str">
        <f>IF(D193&lt;&gt;0,IF(E193/D193&gt;=100,"&gt;&gt;100",E193/D193*100),"-")</f>
        <v>-</v>
      </c>
    </row>
    <row r="194" spans="1:6" ht="12.75" customHeight="1" x14ac:dyDescent="0.25">
      <c r="A194" s="63">
        <v>329</v>
      </c>
      <c r="B194" s="64" t="s">
        <v>390</v>
      </c>
      <c r="C194" s="247" t="s">
        <v>391</v>
      </c>
      <c r="D194" s="60">
        <f t="shared" ref="D194:E194" si="36">SUM(D195:D201)</f>
        <v>49689.21</v>
      </c>
      <c r="E194" s="60">
        <f t="shared" si="36"/>
        <v>44706.140000000007</v>
      </c>
      <c r="F194" s="45">
        <f t="shared" si="26"/>
        <v>89.971525005126878</v>
      </c>
    </row>
    <row r="195" spans="1:6" ht="12.75" customHeight="1" x14ac:dyDescent="0.25">
      <c r="A195" s="63">
        <v>3291</v>
      </c>
      <c r="B195" s="183" t="s">
        <v>392</v>
      </c>
      <c r="C195" s="247" t="s">
        <v>393</v>
      </c>
      <c r="D195" s="194">
        <v>723.12</v>
      </c>
      <c r="E195" s="194">
        <v>2368.15</v>
      </c>
      <c r="F195" s="45">
        <f t="shared" si="26"/>
        <v>327.49059630490098</v>
      </c>
    </row>
    <row r="196" spans="1:6" ht="12.75" customHeight="1" x14ac:dyDescent="0.25">
      <c r="A196" s="63">
        <v>3292</v>
      </c>
      <c r="B196" s="64" t="s">
        <v>394</v>
      </c>
      <c r="C196" s="247" t="s">
        <v>395</v>
      </c>
      <c r="D196" s="194">
        <v>12186.04</v>
      </c>
      <c r="E196" s="194">
        <v>21831.91</v>
      </c>
      <c r="F196" s="45">
        <f t="shared" si="26"/>
        <v>179.15508237294478</v>
      </c>
    </row>
    <row r="197" spans="1:6" ht="12.75" customHeight="1" x14ac:dyDescent="0.25">
      <c r="A197" s="63">
        <v>3293</v>
      </c>
      <c r="B197" s="64" t="s">
        <v>396</v>
      </c>
      <c r="C197" s="247" t="s">
        <v>397</v>
      </c>
      <c r="D197" s="194">
        <v>25457.53</v>
      </c>
      <c r="E197" s="194">
        <v>5596.35</v>
      </c>
      <c r="F197" s="45">
        <f t="shared" si="26"/>
        <v>21.983083197780775</v>
      </c>
    </row>
    <row r="198" spans="1:6" ht="12.75" customHeight="1" x14ac:dyDescent="0.25">
      <c r="A198" s="63">
        <v>3294</v>
      </c>
      <c r="B198" s="64" t="s">
        <v>398</v>
      </c>
      <c r="C198" s="247" t="s">
        <v>399</v>
      </c>
      <c r="D198" s="194">
        <v>420</v>
      </c>
      <c r="E198" s="194"/>
      <c r="F198" s="45">
        <f t="shared" si="26"/>
        <v>0</v>
      </c>
    </row>
    <row r="199" spans="1:6" ht="12.75" customHeight="1" x14ac:dyDescent="0.25">
      <c r="A199" s="63">
        <v>3295</v>
      </c>
      <c r="B199" s="64" t="s">
        <v>400</v>
      </c>
      <c r="C199" s="247" t="s">
        <v>401</v>
      </c>
      <c r="D199" s="194">
        <v>7194.2</v>
      </c>
      <c r="E199" s="194">
        <v>14292.33</v>
      </c>
      <c r="F199" s="45">
        <f t="shared" si="26"/>
        <v>198.66461872063607</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3708.32</v>
      </c>
      <c r="E201" s="194">
        <v>617.4</v>
      </c>
      <c r="F201" s="45">
        <f t="shared" si="26"/>
        <v>16.649048625792812</v>
      </c>
    </row>
    <row r="202" spans="1:6" ht="12.75" customHeight="1" x14ac:dyDescent="0.25">
      <c r="A202" s="63">
        <v>34</v>
      </c>
      <c r="B202" s="183" t="s">
        <v>406</v>
      </c>
      <c r="C202" s="247" t="s">
        <v>407</v>
      </c>
      <c r="D202" s="60">
        <f t="shared" ref="D202:E202" si="37">D203+D208+D216</f>
        <v>44434.83</v>
      </c>
      <c r="E202" s="60">
        <f t="shared" si="37"/>
        <v>35570.949999999997</v>
      </c>
      <c r="F202" s="45">
        <f t="shared" si="26"/>
        <v>80.051954739108936</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44434.83</v>
      </c>
      <c r="E216" s="60">
        <f t="shared" si="40"/>
        <v>35570.949999999997</v>
      </c>
      <c r="F216" s="45">
        <f t="shared" si="26"/>
        <v>80.051954739108936</v>
      </c>
    </row>
    <row r="217" spans="1:6" ht="12.75" customHeight="1" x14ac:dyDescent="0.25">
      <c r="A217" s="63">
        <v>3431</v>
      </c>
      <c r="B217" s="182" t="s">
        <v>436</v>
      </c>
      <c r="C217" s="247" t="s">
        <v>437</v>
      </c>
      <c r="D217" s="194">
        <v>44400.54</v>
      </c>
      <c r="E217" s="194">
        <v>35077.199999999997</v>
      </c>
      <c r="F217" s="45">
        <f t="shared" si="26"/>
        <v>79.001741870706965</v>
      </c>
    </row>
    <row r="218" spans="1:6" ht="12.75" customHeight="1" x14ac:dyDescent="0.25">
      <c r="A218" s="63">
        <v>3432</v>
      </c>
      <c r="B218" s="65" t="s">
        <v>438</v>
      </c>
      <c r="C218" s="247" t="s">
        <v>439</v>
      </c>
      <c r="D218" s="194">
        <v>0</v>
      </c>
      <c r="E218" s="194">
        <v>418.75</v>
      </c>
      <c r="F218" s="45" t="str">
        <f t="shared" si="26"/>
        <v>-</v>
      </c>
    </row>
    <row r="219" spans="1:6" ht="12.75" customHeight="1" x14ac:dyDescent="0.25">
      <c r="A219" s="63">
        <v>3433</v>
      </c>
      <c r="B219" s="65" t="s">
        <v>440</v>
      </c>
      <c r="C219" s="247" t="s">
        <v>441</v>
      </c>
      <c r="D219" s="194">
        <v>34.29</v>
      </c>
      <c r="E219" s="194">
        <v>75</v>
      </c>
      <c r="F219" s="45">
        <f t="shared" si="26"/>
        <v>218.72265966754156</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c r="F243" s="71" t="str">
        <f t="shared" si="44"/>
        <v>-</v>
      </c>
    </row>
    <row r="244" spans="1:6" ht="12" x14ac:dyDescent="0.25">
      <c r="A244" s="70" t="s">
        <v>489</v>
      </c>
      <c r="B244" s="65" t="s">
        <v>135</v>
      </c>
      <c r="C244" s="277" t="s">
        <v>489</v>
      </c>
      <c r="D244" s="192">
        <v>0</v>
      </c>
      <c r="E244" s="192"/>
      <c r="F244" s="71" t="str">
        <f t="shared" si="44"/>
        <v>-</v>
      </c>
    </row>
    <row r="245" spans="1:6" ht="12" x14ac:dyDescent="0.25">
      <c r="A245" s="70" t="s">
        <v>490</v>
      </c>
      <c r="B245" s="65" t="s">
        <v>138</v>
      </c>
      <c r="C245" s="277" t="s">
        <v>490</v>
      </c>
      <c r="D245" s="192">
        <v>0</v>
      </c>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327.66000000000003</v>
      </c>
      <c r="E273" s="60">
        <f t="shared" si="60"/>
        <v>0</v>
      </c>
      <c r="F273" s="45">
        <f t="shared" ref="F273:F277" si="61">IF(D273&lt;&gt;0,IF(E273/D273&gt;=100,"&gt;&gt;100",E273/D273*100),"-")</f>
        <v>0</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327.66000000000003</v>
      </c>
      <c r="E283" s="60">
        <f t="shared" si="65"/>
        <v>0</v>
      </c>
      <c r="F283" s="45">
        <f t="shared" ref="F283:F294" si="66">IF(D283&lt;&gt;0,IF(E283/D283&gt;=100,"&gt;&gt;100",E283/D283*100),"-")</f>
        <v>0</v>
      </c>
    </row>
    <row r="284" spans="1:6" ht="12.75" customHeight="1" x14ac:dyDescent="0.25">
      <c r="A284" s="63">
        <v>3831</v>
      </c>
      <c r="B284" s="64" t="s">
        <v>561</v>
      </c>
      <c r="C284" s="247" t="s">
        <v>562</v>
      </c>
      <c r="D284" s="194">
        <v>284.36</v>
      </c>
      <c r="E284" s="194"/>
      <c r="F284" s="45">
        <f t="shared" si="66"/>
        <v>0</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43.3</v>
      </c>
      <c r="E288" s="194"/>
      <c r="F288" s="45">
        <f t="shared" si="66"/>
        <v>0</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5157993.5999999996</v>
      </c>
      <c r="E299" s="60">
        <f>E152-E297+E298</f>
        <v>5135777.9000000004</v>
      </c>
      <c r="F299" s="45">
        <f t="shared" si="68"/>
        <v>99.569295704438261</v>
      </c>
    </row>
    <row r="300" spans="1:6" ht="12.75" customHeight="1" x14ac:dyDescent="0.25">
      <c r="A300" s="63" t="s">
        <v>582</v>
      </c>
      <c r="B300" s="64" t="s">
        <v>593</v>
      </c>
      <c r="C300" s="247" t="s">
        <v>594</v>
      </c>
      <c r="D300" s="60">
        <f>IF(D6&gt;=D299,D6-D299,0)</f>
        <v>0</v>
      </c>
      <c r="E300" s="60">
        <f>IF(E6&gt;=E299,E6-E299,0)</f>
        <v>961429.56000000052</v>
      </c>
      <c r="F300" s="45" t="str">
        <f t="shared" si="68"/>
        <v>-</v>
      </c>
    </row>
    <row r="301" spans="1:6" ht="12.75" customHeight="1" x14ac:dyDescent="0.25">
      <c r="A301" s="63" t="s">
        <v>582</v>
      </c>
      <c r="B301" s="64" t="s">
        <v>595</v>
      </c>
      <c r="C301" s="247" t="s">
        <v>596</v>
      </c>
      <c r="D301" s="60">
        <f>IF(D299&gt;=D6,D299-D6,0)</f>
        <v>3925.7900000000373</v>
      </c>
      <c r="E301" s="60">
        <f>IF(E299&gt;=E6,E299-E6,0)</f>
        <v>0</v>
      </c>
      <c r="F301" s="45">
        <f t="shared" si="68"/>
        <v>0</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241273.78</v>
      </c>
      <c r="E303" s="194">
        <v>411057.39</v>
      </c>
      <c r="F303" s="45">
        <f t="shared" si="68"/>
        <v>170.36968957008094</v>
      </c>
    </row>
    <row r="304" spans="1:6" ht="12.75" customHeight="1" x14ac:dyDescent="0.25">
      <c r="A304" s="63">
        <v>96</v>
      </c>
      <c r="B304" s="220" t="s">
        <v>601</v>
      </c>
      <c r="C304" s="247" t="s">
        <v>602</v>
      </c>
      <c r="D304" s="194">
        <v>212167.17</v>
      </c>
      <c r="E304" s="194">
        <v>107314.58000000007</v>
      </c>
      <c r="F304" s="45">
        <f t="shared" si="68"/>
        <v>50.580200508872352</v>
      </c>
    </row>
    <row r="305" spans="1:6" ht="12" x14ac:dyDescent="0.25">
      <c r="A305" s="63">
        <v>9661</v>
      </c>
      <c r="B305" s="220" t="s">
        <v>603</v>
      </c>
      <c r="C305" s="247" t="s">
        <v>604</v>
      </c>
      <c r="D305" s="194">
        <v>160171.65</v>
      </c>
      <c r="E305" s="194">
        <v>107314.58000000007</v>
      </c>
      <c r="F305" s="45">
        <f t="shared" si="68"/>
        <v>66.999734347495377</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8" t="s">
        <v>607</v>
      </c>
      <c r="B307" s="379"/>
      <c r="C307" s="171"/>
      <c r="D307" s="43"/>
      <c r="E307" s="43"/>
      <c r="F307" s="44"/>
    </row>
    <row r="308" spans="1:6" ht="12.75" customHeight="1" x14ac:dyDescent="0.25">
      <c r="A308" s="63">
        <v>7</v>
      </c>
      <c r="B308" s="64" t="s">
        <v>608</v>
      </c>
      <c r="C308" s="247" t="s">
        <v>609</v>
      </c>
      <c r="D308" s="60">
        <f t="shared" ref="D308:E308" si="71">D309+D321+D354+D358</f>
        <v>137.82</v>
      </c>
      <c r="E308" s="60">
        <f t="shared" si="71"/>
        <v>70.63</v>
      </c>
      <c r="F308" s="45">
        <f t="shared" ref="F308:F428" si="72">IF(D308&lt;&gt;0,IF(E308/D308&gt;=100,"&gt;&gt;100",E308/D308*100),"-")</f>
        <v>51.248004643738213</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137.82</v>
      </c>
      <c r="E321" s="60">
        <f t="shared" si="76"/>
        <v>70.63</v>
      </c>
      <c r="F321" s="45">
        <f t="shared" si="72"/>
        <v>51.248004643738213</v>
      </c>
    </row>
    <row r="322" spans="1:6" ht="12.75" customHeight="1" x14ac:dyDescent="0.25">
      <c r="A322" s="63">
        <v>721</v>
      </c>
      <c r="B322" s="64" t="s">
        <v>636</v>
      </c>
      <c r="C322" s="247" t="s">
        <v>637</v>
      </c>
      <c r="D322" s="60">
        <f t="shared" ref="D322:E322" si="77">SUM(D323:D326)</f>
        <v>137.82</v>
      </c>
      <c r="E322" s="60">
        <f t="shared" si="77"/>
        <v>70.63</v>
      </c>
      <c r="F322" s="45">
        <f t="shared" si="72"/>
        <v>51.248004643738213</v>
      </c>
    </row>
    <row r="323" spans="1:6" ht="12.75" customHeight="1" x14ac:dyDescent="0.25">
      <c r="A323" s="63">
        <v>7211</v>
      </c>
      <c r="B323" s="64" t="s">
        <v>638</v>
      </c>
      <c r="C323" s="247" t="s">
        <v>639</v>
      </c>
      <c r="D323" s="194">
        <v>137.82</v>
      </c>
      <c r="E323" s="194">
        <v>70.63</v>
      </c>
      <c r="F323" s="45">
        <f t="shared" si="72"/>
        <v>51.248004643738213</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67923.98</v>
      </c>
      <c r="E360" s="60">
        <f t="shared" si="86"/>
        <v>2010623.12</v>
      </c>
      <c r="F360" s="45">
        <f t="shared" si="72"/>
        <v>2960.1079324268107</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67923.98</v>
      </c>
      <c r="E373" s="60">
        <f t="shared" si="90"/>
        <v>29462.5</v>
      </c>
      <c r="F373" s="45">
        <f t="shared" si="72"/>
        <v>43.375697360490364</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67923.98</v>
      </c>
      <c r="E379" s="60">
        <f t="shared" si="92"/>
        <v>29462.5</v>
      </c>
      <c r="F379" s="45">
        <f t="shared" si="72"/>
        <v>43.375697360490364</v>
      </c>
    </row>
    <row r="380" spans="1:6" ht="12.75" customHeight="1" x14ac:dyDescent="0.25">
      <c r="A380" s="63">
        <v>4221</v>
      </c>
      <c r="B380" s="64" t="s">
        <v>648</v>
      </c>
      <c r="C380" s="247" t="s">
        <v>740</v>
      </c>
      <c r="D380" s="194">
        <v>10910.42</v>
      </c>
      <c r="E380" s="194">
        <v>4208.9399999999996</v>
      </c>
      <c r="F380" s="45">
        <f t="shared" si="72"/>
        <v>38.577250005041044</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503.75</v>
      </c>
      <c r="E382" s="194"/>
      <c r="F382" s="45">
        <f t="shared" si="72"/>
        <v>0</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4712</v>
      </c>
      <c r="E385" s="194">
        <v>14900</v>
      </c>
      <c r="F385" s="45">
        <f t="shared" si="72"/>
        <v>316.21392190152801</v>
      </c>
    </row>
    <row r="386" spans="1:6" ht="12.75" customHeight="1" x14ac:dyDescent="0.25">
      <c r="A386" s="63">
        <v>4227</v>
      </c>
      <c r="B386" s="183" t="s">
        <v>660</v>
      </c>
      <c r="C386" s="247" t="s">
        <v>747</v>
      </c>
      <c r="D386" s="194">
        <v>51797.81</v>
      </c>
      <c r="E386" s="194">
        <v>10353.56</v>
      </c>
      <c r="F386" s="45">
        <f t="shared" si="72"/>
        <v>19.988412637522707</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1981160.62</v>
      </c>
      <c r="F412" s="45" t="str">
        <f t="shared" si="72"/>
        <v>-</v>
      </c>
    </row>
    <row r="413" spans="1:6" ht="12.75" customHeight="1" x14ac:dyDescent="0.25">
      <c r="A413" s="63">
        <v>451</v>
      </c>
      <c r="B413" s="64" t="s">
        <v>785</v>
      </c>
      <c r="C413" s="247" t="s">
        <v>786</v>
      </c>
      <c r="D413" s="194">
        <v>0</v>
      </c>
      <c r="E413" s="194">
        <v>1981160.62</v>
      </c>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67786.159999999989</v>
      </c>
      <c r="E418" s="60">
        <f t="shared" si="102"/>
        <v>2010552.4900000002</v>
      </c>
      <c r="F418" s="45">
        <f t="shared" si="72"/>
        <v>2966.0221053973269</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445958.68</v>
      </c>
      <c r="E420" s="194">
        <v>854095.65</v>
      </c>
      <c r="F420" s="45">
        <f t="shared" si="72"/>
        <v>191.51901023655375</v>
      </c>
    </row>
    <row r="421" spans="1:6" ht="12.75" customHeight="1" x14ac:dyDescent="0.25">
      <c r="A421" s="63">
        <v>97</v>
      </c>
      <c r="B421" s="220" t="s">
        <v>801</v>
      </c>
      <c r="C421" s="247" t="s">
        <v>802</v>
      </c>
      <c r="D421" s="194">
        <v>2560.5500000000002</v>
      </c>
      <c r="E421" s="194">
        <v>4.3299999999999841</v>
      </c>
      <c r="F421" s="45">
        <f t="shared" si="72"/>
        <v>0.16910429399933544</v>
      </c>
    </row>
    <row r="422" spans="1:6" ht="12.75" customHeight="1" x14ac:dyDescent="0.25">
      <c r="A422" s="63" t="s">
        <v>582</v>
      </c>
      <c r="B422" s="64" t="s">
        <v>803</v>
      </c>
      <c r="C422" s="247" t="s">
        <v>804</v>
      </c>
      <c r="D422" s="60">
        <f>D6+D308</f>
        <v>5154205.63</v>
      </c>
      <c r="E422" s="60">
        <f>E6+E308</f>
        <v>6097278.0900000008</v>
      </c>
      <c r="F422" s="45">
        <f t="shared" si="72"/>
        <v>118.29714465621738</v>
      </c>
    </row>
    <row r="423" spans="1:6" ht="12.75" customHeight="1" x14ac:dyDescent="0.25">
      <c r="A423" s="63" t="s">
        <v>582</v>
      </c>
      <c r="B423" s="64" t="s">
        <v>805</v>
      </c>
      <c r="C423" s="247" t="s">
        <v>806</v>
      </c>
      <c r="D423" s="60">
        <f t="shared" ref="D423:E423" si="103">D299+D360</f>
        <v>5225917.58</v>
      </c>
      <c r="E423" s="60">
        <f t="shared" si="103"/>
        <v>7146401.0200000005</v>
      </c>
      <c r="F423" s="45">
        <f t="shared" si="72"/>
        <v>136.74921026978771</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71711.950000000186</v>
      </c>
      <c r="E425" s="60">
        <f t="shared" si="105"/>
        <v>1049122.9299999997</v>
      </c>
      <c r="F425" s="45">
        <f t="shared" si="72"/>
        <v>1462.968068780722</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687232.46</v>
      </c>
      <c r="E427" s="60">
        <f t="shared" si="107"/>
        <v>1265153.04</v>
      </c>
      <c r="F427" s="45">
        <f t="shared" si="72"/>
        <v>184.09390033759468</v>
      </c>
    </row>
    <row r="428" spans="1:6" ht="22.8" x14ac:dyDescent="0.25">
      <c r="A428" s="249" t="s">
        <v>816</v>
      </c>
      <c r="B428" s="243" t="s">
        <v>817</v>
      </c>
      <c r="C428" s="250" t="s">
        <v>818</v>
      </c>
      <c r="D428" s="81">
        <f t="shared" ref="D428:E428" si="108">D304+D421</f>
        <v>214727.72</v>
      </c>
      <c r="E428" s="81">
        <f t="shared" si="108"/>
        <v>107318.91000000008</v>
      </c>
      <c r="F428" s="61">
        <f t="shared" si="72"/>
        <v>49.979066512698068</v>
      </c>
    </row>
    <row r="429" spans="1:6" s="55" customFormat="1" ht="20.100000000000001" customHeight="1" x14ac:dyDescent="0.25">
      <c r="A429" s="378" t="s">
        <v>819</v>
      </c>
      <c r="B429" s="379"/>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5154205.63</v>
      </c>
      <c r="E643" s="60">
        <f>E422+E430</f>
        <v>6097278.0900000008</v>
      </c>
      <c r="F643" s="45">
        <f t="shared" si="109"/>
        <v>118.29714465621738</v>
      </c>
    </row>
    <row r="644" spans="1:6" ht="12.75" customHeight="1" x14ac:dyDescent="0.25">
      <c r="A644" s="63" t="s">
        <v>582</v>
      </c>
      <c r="B644" s="64" t="s">
        <v>1238</v>
      </c>
      <c r="C644" s="247" t="s">
        <v>1239</v>
      </c>
      <c r="D644" s="60">
        <f>D423+D535</f>
        <v>5225917.58</v>
      </c>
      <c r="E644" s="60">
        <f>E423+E535</f>
        <v>7146401.0200000005</v>
      </c>
      <c r="F644" s="45">
        <f t="shared" si="109"/>
        <v>136.74921026978771</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71711.950000000186</v>
      </c>
      <c r="E646" s="60">
        <f t="shared" si="164"/>
        <v>1049122.9299999997</v>
      </c>
      <c r="F646" s="45">
        <f t="shared" si="109"/>
        <v>1462.968068780722</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687232.46</v>
      </c>
      <c r="E648" s="60">
        <f>IF(E427-E426+E642-E641&gt;=0,E427-E426+E642-E641,0)</f>
        <v>1265153.04</v>
      </c>
      <c r="F648" s="45">
        <f t="shared" si="109"/>
        <v>184.09390033759468</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758944.41000000015</v>
      </c>
      <c r="E650" s="60">
        <f t="shared" si="166"/>
        <v>2314275.9699999997</v>
      </c>
      <c r="F650" s="45">
        <f t="shared" si="109"/>
        <v>304.93352866252741</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8" t="s">
        <v>1254</v>
      </c>
      <c r="B652" s="379"/>
      <c r="C652" s="171"/>
      <c r="D652" s="43"/>
      <c r="E652" s="43"/>
      <c r="F652" s="44"/>
    </row>
    <row r="653" spans="1:6" ht="12.75" customHeight="1" x14ac:dyDescent="0.25">
      <c r="A653" s="63">
        <v>11</v>
      </c>
      <c r="B653" s="64" t="s">
        <v>1255</v>
      </c>
      <c r="C653" s="247" t="s">
        <v>1256</v>
      </c>
      <c r="D653" s="194">
        <v>238872.91</v>
      </c>
      <c r="E653" s="194">
        <v>198700.47</v>
      </c>
      <c r="F653" s="45">
        <f t="shared" ref="F653:F740" si="167">IF(D653&lt;&gt;0,IF(E653/D653&gt;=100,"&gt;&gt;100",E653/D653*100),"-")</f>
        <v>83.182504872570107</v>
      </c>
    </row>
    <row r="654" spans="1:6" ht="12.75" customHeight="1" x14ac:dyDescent="0.25">
      <c r="A654" s="63" t="s">
        <v>1257</v>
      </c>
      <c r="B654" s="64" t="s">
        <v>1258</v>
      </c>
      <c r="C654" s="247" t="s">
        <v>1257</v>
      </c>
      <c r="D654" s="194">
        <v>5141146.42</v>
      </c>
      <c r="E654" s="194">
        <v>5915679.3799999999</v>
      </c>
      <c r="F654" s="45">
        <f t="shared" si="167"/>
        <v>115.06537446564302</v>
      </c>
    </row>
    <row r="655" spans="1:6" ht="12.75" customHeight="1" x14ac:dyDescent="0.25">
      <c r="A655" s="63" t="s">
        <v>1259</v>
      </c>
      <c r="B655" s="64" t="s">
        <v>1260</v>
      </c>
      <c r="C655" s="247" t="s">
        <v>1259</v>
      </c>
      <c r="D655" s="194">
        <v>5237608.71</v>
      </c>
      <c r="E655" s="194">
        <v>5977545.2999999998</v>
      </c>
      <c r="F655" s="45">
        <f t="shared" si="167"/>
        <v>114.12737436050277</v>
      </c>
    </row>
    <row r="656" spans="1:6" ht="22.8" x14ac:dyDescent="0.25">
      <c r="A656" s="63">
        <v>11</v>
      </c>
      <c r="B656" s="64" t="s">
        <v>1261</v>
      </c>
      <c r="C656" s="247" t="s">
        <v>1262</v>
      </c>
      <c r="D656" s="60">
        <f t="shared" ref="D656:E656" si="168">+D653+D654-D655</f>
        <v>142410.62000000011</v>
      </c>
      <c r="E656" s="60">
        <f t="shared" si="168"/>
        <v>136834.54999999981</v>
      </c>
      <c r="F656" s="45">
        <f t="shared" si="167"/>
        <v>96.084512517394913</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198</v>
      </c>
      <c r="E658" s="253">
        <v>197</v>
      </c>
      <c r="F658" s="45">
        <f t="shared" si="167"/>
        <v>99.494949494949495</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192</v>
      </c>
      <c r="E660" s="253">
        <v>203</v>
      </c>
      <c r="F660" s="45">
        <f t="shared" si="167"/>
        <v>105.72916666666667</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v>0</v>
      </c>
      <c r="E663" s="192"/>
      <c r="F663" s="71" t="str">
        <f t="shared" si="167"/>
        <v>-</v>
      </c>
    </row>
    <row r="664" spans="1:6" ht="12.75" customHeight="1" x14ac:dyDescent="0.25">
      <c r="A664" s="70" t="s">
        <v>1278</v>
      </c>
      <c r="B664" s="65" t="s">
        <v>1279</v>
      </c>
      <c r="C664" s="277" t="s">
        <v>1278</v>
      </c>
      <c r="D664" s="192">
        <v>0</v>
      </c>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v>0</v>
      </c>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v>0</v>
      </c>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4247.13</v>
      </c>
      <c r="E683" s="192"/>
      <c r="F683" s="71">
        <f t="shared" si="167"/>
        <v>0</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v>731296.75</v>
      </c>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0</v>
      </c>
      <c r="E711" s="192"/>
      <c r="F711" s="71" t="str">
        <f t="shared" si="167"/>
        <v>-</v>
      </c>
    </row>
    <row r="712" spans="1:6" ht="12.75" customHeight="1" x14ac:dyDescent="0.25">
      <c r="A712" s="70" t="s">
        <v>1359</v>
      </c>
      <c r="B712" s="65" t="s">
        <v>1360</v>
      </c>
      <c r="C712" s="277" t="s">
        <v>1359</v>
      </c>
      <c r="D712" s="192">
        <v>0</v>
      </c>
      <c r="E712" s="192"/>
      <c r="F712" s="71" t="str">
        <f t="shared" si="167"/>
        <v>-</v>
      </c>
    </row>
    <row r="713" spans="1:6" ht="22.8" x14ac:dyDescent="0.25">
      <c r="A713" s="70" t="s">
        <v>1361</v>
      </c>
      <c r="B713" s="65" t="s">
        <v>1362</v>
      </c>
      <c r="C713" s="277" t="s">
        <v>1361</v>
      </c>
      <c r="D713" s="192">
        <v>0</v>
      </c>
      <c r="E713" s="192"/>
      <c r="F713" s="71" t="str">
        <f t="shared" si="167"/>
        <v>-</v>
      </c>
    </row>
    <row r="714" spans="1:6" ht="12" x14ac:dyDescent="0.25">
      <c r="A714" s="70" t="s">
        <v>1363</v>
      </c>
      <c r="B714" s="65" t="s">
        <v>1364</v>
      </c>
      <c r="C714" s="277" t="s">
        <v>1363</v>
      </c>
      <c r="D714" s="192">
        <v>0</v>
      </c>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v>0</v>
      </c>
      <c r="E722" s="192"/>
      <c r="F722" s="71" t="str">
        <f t="shared" si="167"/>
        <v>-</v>
      </c>
    </row>
    <row r="723" spans="1:6" ht="12" x14ac:dyDescent="0.25">
      <c r="A723" s="70" t="s">
        <v>1381</v>
      </c>
      <c r="B723" s="65" t="s">
        <v>1382</v>
      </c>
      <c r="C723" s="277" t="s">
        <v>1381</v>
      </c>
      <c r="D723" s="192">
        <v>0</v>
      </c>
      <c r="E723" s="192"/>
      <c r="F723" s="71" t="str">
        <f t="shared" si="167"/>
        <v>-</v>
      </c>
    </row>
    <row r="724" spans="1:6" ht="12.75" customHeight="1" x14ac:dyDescent="0.25">
      <c r="A724" s="70">
        <v>65264</v>
      </c>
      <c r="B724" s="65" t="s">
        <v>1383</v>
      </c>
      <c r="C724" s="278" t="s">
        <v>1384</v>
      </c>
      <c r="D724" s="192">
        <v>947906.63</v>
      </c>
      <c r="E724" s="192">
        <v>761333.2</v>
      </c>
      <c r="F724" s="71">
        <f t="shared" si="167"/>
        <v>80.317319860923433</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408.19</v>
      </c>
      <c r="E726" s="192">
        <v>989</v>
      </c>
      <c r="F726" s="71">
        <f t="shared" si="167"/>
        <v>242.28913006198093</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v>0</v>
      </c>
      <c r="E730" s="192"/>
      <c r="F730" s="71" t="str">
        <f t="shared" si="167"/>
        <v>-</v>
      </c>
    </row>
    <row r="731" spans="1:6" ht="12" x14ac:dyDescent="0.25">
      <c r="A731" s="70">
        <v>66345</v>
      </c>
      <c r="B731" s="65" t="s">
        <v>1393</v>
      </c>
      <c r="C731" s="277">
        <v>66345</v>
      </c>
      <c r="D731" s="192">
        <v>0</v>
      </c>
      <c r="E731" s="192"/>
      <c r="F731" s="71" t="str">
        <f t="shared" si="167"/>
        <v>-</v>
      </c>
    </row>
    <row r="732" spans="1:6" ht="12.75" customHeight="1" x14ac:dyDescent="0.25">
      <c r="A732" s="70">
        <v>31214</v>
      </c>
      <c r="B732" s="65" t="s">
        <v>1394</v>
      </c>
      <c r="C732" s="278" t="s">
        <v>1395</v>
      </c>
      <c r="D732" s="192">
        <v>28609.200000000001</v>
      </c>
      <c r="E732" s="192">
        <v>24086.45</v>
      </c>
      <c r="F732" s="71">
        <f t="shared" si="167"/>
        <v>84.191274135592735</v>
      </c>
    </row>
    <row r="733" spans="1:6" ht="12.75" customHeight="1" x14ac:dyDescent="0.25">
      <c r="A733" s="70">
        <v>31215</v>
      </c>
      <c r="B733" s="65" t="s">
        <v>1396</v>
      </c>
      <c r="C733" s="278" t="s">
        <v>1397</v>
      </c>
      <c r="D733" s="192">
        <v>3000</v>
      </c>
      <c r="E733" s="192">
        <v>1200</v>
      </c>
      <c r="F733" s="71">
        <f t="shared" si="167"/>
        <v>40</v>
      </c>
    </row>
    <row r="734" spans="1:6" ht="12.75" customHeight="1" x14ac:dyDescent="0.25">
      <c r="A734" s="70">
        <v>32121</v>
      </c>
      <c r="B734" s="65" t="s">
        <v>1398</v>
      </c>
      <c r="C734" s="278" t="s">
        <v>1399</v>
      </c>
      <c r="D734" s="192">
        <v>56997.279999999999</v>
      </c>
      <c r="E734" s="192">
        <v>50570.92</v>
      </c>
      <c r="F734" s="71">
        <f t="shared" si="167"/>
        <v>88.725146182414321</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250.9</v>
      </c>
      <c r="E736" s="194">
        <v>300</v>
      </c>
      <c r="F736" s="45">
        <f t="shared" si="167"/>
        <v>119.56954962136308</v>
      </c>
    </row>
    <row r="737" spans="1:6" ht="12.75" customHeight="1" x14ac:dyDescent="0.25">
      <c r="A737" s="63" t="s">
        <v>1404</v>
      </c>
      <c r="B737" s="64" t="s">
        <v>1405</v>
      </c>
      <c r="C737" s="247" t="s">
        <v>1404</v>
      </c>
      <c r="D737" s="194">
        <v>505897.6</v>
      </c>
      <c r="E737" s="194">
        <v>342358.96</v>
      </c>
      <c r="F737" s="45">
        <f t="shared" si="167"/>
        <v>67.673568722207818</v>
      </c>
    </row>
    <row r="738" spans="1:6" ht="12.75" customHeight="1" x14ac:dyDescent="0.25">
      <c r="A738" s="63" t="s">
        <v>1406</v>
      </c>
      <c r="B738" s="64" t="s">
        <v>1407</v>
      </c>
      <c r="C738" s="247" t="s">
        <v>1406</v>
      </c>
      <c r="D738" s="194">
        <v>29394.45</v>
      </c>
      <c r="E738" s="194">
        <v>8273.9699999999993</v>
      </c>
      <c r="F738" s="45">
        <f t="shared" si="167"/>
        <v>28.148068768083768</v>
      </c>
    </row>
    <row r="739" spans="1:6" ht="12.75" customHeight="1" x14ac:dyDescent="0.25">
      <c r="A739" s="70" t="s">
        <v>1408</v>
      </c>
      <c r="B739" s="65" t="s">
        <v>1409</v>
      </c>
      <c r="C739" s="278" t="s">
        <v>1408</v>
      </c>
      <c r="D739" s="192">
        <v>62879.67</v>
      </c>
      <c r="E739" s="192">
        <v>41041.68</v>
      </c>
      <c r="F739" s="71">
        <f t="shared" si="167"/>
        <v>65.270189872179671</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723.12</v>
      </c>
      <c r="E741" s="192">
        <v>2368.15</v>
      </c>
      <c r="F741" s="71">
        <f t="shared" ref="F741:F1006" si="169">IF(D741&lt;&gt;0,IF(E741/D741&gt;=100,"&gt;&gt;100",E741/D741*100),"-")</f>
        <v>327.49059630490098</v>
      </c>
    </row>
    <row r="742" spans="1:6" ht="12.75" customHeight="1" x14ac:dyDescent="0.25">
      <c r="A742" s="70" t="s">
        <v>1414</v>
      </c>
      <c r="B742" s="65" t="s">
        <v>1415</v>
      </c>
      <c r="C742" s="278" t="s">
        <v>1414</v>
      </c>
      <c r="D742" s="192">
        <v>3297.18</v>
      </c>
      <c r="E742" s="192">
        <v>3999.01</v>
      </c>
      <c r="F742" s="71">
        <f t="shared" si="169"/>
        <v>121.28576541165481</v>
      </c>
    </row>
    <row r="743" spans="1:6" ht="12.75" customHeight="1" x14ac:dyDescent="0.25">
      <c r="A743" s="70" t="s">
        <v>1416</v>
      </c>
      <c r="B743" s="65" t="s">
        <v>1417</v>
      </c>
      <c r="C743" s="277" t="s">
        <v>1416</v>
      </c>
      <c r="D743" s="192">
        <v>0</v>
      </c>
      <c r="E743" s="192"/>
      <c r="F743" s="71" t="str">
        <f t="shared" ref="F743:F744" si="170">IF(D743&lt;&gt;0,IF(E743/D743&gt;=100,"&gt;&gt;100",E743/D743*100),"-")</f>
        <v>-</v>
      </c>
    </row>
    <row r="744" spans="1:6" ht="12.75" customHeight="1" x14ac:dyDescent="0.25">
      <c r="A744" s="70" t="s">
        <v>1418</v>
      </c>
      <c r="B744" s="65" t="s">
        <v>1419</v>
      </c>
      <c r="C744" s="277" t="s">
        <v>1418</v>
      </c>
      <c r="D744" s="192">
        <v>6660</v>
      </c>
      <c r="E744" s="192">
        <v>7560</v>
      </c>
      <c r="F744" s="71">
        <f t="shared" si="170"/>
        <v>113.51351351351352</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v>0</v>
      </c>
      <c r="E806" s="192"/>
      <c r="F806" s="71" t="str">
        <f t="shared" ref="F806:F814" si="171">IF(D806&lt;&gt;0,IF(E806/D806&gt;=100,"&gt;&gt;100",E806/D806*100),"-")</f>
        <v>-</v>
      </c>
    </row>
    <row r="807" spans="1:6" ht="12" x14ac:dyDescent="0.25">
      <c r="A807" s="70" t="s">
        <v>1543</v>
      </c>
      <c r="B807" s="182" t="s">
        <v>1544</v>
      </c>
      <c r="C807" s="277" t="s">
        <v>1543</v>
      </c>
      <c r="D807" s="192">
        <v>0</v>
      </c>
      <c r="E807" s="192"/>
      <c r="F807" s="71" t="str">
        <f t="shared" si="171"/>
        <v>-</v>
      </c>
    </row>
    <row r="808" spans="1:6" ht="12" x14ac:dyDescent="0.25">
      <c r="A808" s="70" t="s">
        <v>1545</v>
      </c>
      <c r="B808" s="182" t="s">
        <v>1546</v>
      </c>
      <c r="C808" s="277" t="s">
        <v>1545</v>
      </c>
      <c r="D808" s="192">
        <v>0</v>
      </c>
      <c r="E808" s="192"/>
      <c r="F808" s="71" t="str">
        <f t="shared" si="171"/>
        <v>-</v>
      </c>
    </row>
    <row r="809" spans="1:6" ht="22.8" x14ac:dyDescent="0.25">
      <c r="A809" s="70" t="s">
        <v>1547</v>
      </c>
      <c r="B809" s="182" t="s">
        <v>1548</v>
      </c>
      <c r="C809" s="277" t="s">
        <v>1547</v>
      </c>
      <c r="D809" s="192">
        <v>0</v>
      </c>
      <c r="E809" s="192"/>
      <c r="F809" s="71" t="str">
        <f t="shared" si="171"/>
        <v>-</v>
      </c>
    </row>
    <row r="810" spans="1:6" ht="12" x14ac:dyDescent="0.25">
      <c r="A810" s="70" t="s">
        <v>1549</v>
      </c>
      <c r="B810" s="182" t="s">
        <v>1550</v>
      </c>
      <c r="C810" s="277" t="s">
        <v>1549</v>
      </c>
      <c r="D810" s="192">
        <v>0</v>
      </c>
      <c r="E810" s="192"/>
      <c r="F810" s="71" t="str">
        <f t="shared" si="171"/>
        <v>-</v>
      </c>
    </row>
    <row r="811" spans="1:6" ht="12" x14ac:dyDescent="0.25">
      <c r="A811" s="70" t="s">
        <v>1551</v>
      </c>
      <c r="B811" s="182" t="s">
        <v>1552</v>
      </c>
      <c r="C811" s="277" t="s">
        <v>1551</v>
      </c>
      <c r="D811" s="192">
        <v>0</v>
      </c>
      <c r="E811" s="192"/>
      <c r="F811" s="71" t="str">
        <f t="shared" si="171"/>
        <v>-</v>
      </c>
    </row>
    <row r="812" spans="1:6" ht="12" x14ac:dyDescent="0.25">
      <c r="A812" s="70" t="s">
        <v>1553</v>
      </c>
      <c r="B812" s="182" t="s">
        <v>1554</v>
      </c>
      <c r="C812" s="277" t="s">
        <v>1553</v>
      </c>
      <c r="D812" s="192">
        <v>0</v>
      </c>
      <c r="E812" s="192"/>
      <c r="F812" s="71" t="str">
        <f t="shared" si="171"/>
        <v>-</v>
      </c>
    </row>
    <row r="813" spans="1:6" ht="12" x14ac:dyDescent="0.25">
      <c r="A813" s="70" t="s">
        <v>1555</v>
      </c>
      <c r="B813" s="182" t="s">
        <v>1556</v>
      </c>
      <c r="C813" s="277" t="s">
        <v>1555</v>
      </c>
      <c r="D813" s="192">
        <v>0</v>
      </c>
      <c r="E813" s="192"/>
      <c r="F813" s="71" t="str">
        <f t="shared" si="171"/>
        <v>-</v>
      </c>
    </row>
    <row r="814" spans="1:6" ht="12" x14ac:dyDescent="0.25">
      <c r="A814" s="70" t="s">
        <v>1557</v>
      </c>
      <c r="B814" s="182" t="s">
        <v>1558</v>
      </c>
      <c r="C814" s="277" t="s">
        <v>1557</v>
      </c>
      <c r="D814" s="192">
        <v>0</v>
      </c>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4" t="s">
        <v>1948</v>
      </c>
      <c r="B1010" s="375"/>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2"/>
      <c r="E1021" s="373"/>
      <c r="F1021" s="51"/>
    </row>
    <row r="1022" spans="1:6" ht="15" customHeight="1" x14ac:dyDescent="0.25">
      <c r="A1022" s="140"/>
      <c r="B1022" s="163"/>
      <c r="C1022" s="173"/>
      <c r="D1022" s="372"/>
      <c r="E1022" s="373"/>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1" width="14.44140625" style="67" customWidth="1"/>
    <col min="32"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8" t="s">
        <v>2433</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2" x14ac:dyDescent="0.25">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2"/>
      <c r="C1" s="268" t="s">
        <v>2</v>
      </c>
      <c r="D1" s="323"/>
      <c r="E1" s="268" t="s">
        <v>4</v>
      </c>
      <c r="F1" s="324"/>
    </row>
    <row r="2" spans="1:25" ht="50.1" customHeight="1" x14ac:dyDescent="0.25">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5">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9" sqref="D10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3158</v>
      </c>
      <c r="C5" s="138" t="s">
        <v>3159</v>
      </c>
      <c r="D5" s="198">
        <v>1421548.89</v>
      </c>
      <c r="E5" s="31"/>
      <c r="F5" s="31"/>
      <c r="G5" s="31"/>
      <c r="H5" s="31"/>
      <c r="I5" s="31"/>
      <c r="J5" s="31"/>
      <c r="K5" s="31"/>
      <c r="L5" s="31"/>
      <c r="M5" s="31"/>
      <c r="N5" s="31"/>
      <c r="O5" s="31"/>
      <c r="P5" s="31"/>
      <c r="Q5" s="31"/>
      <c r="R5" s="31"/>
      <c r="S5" s="31"/>
      <c r="T5" s="31"/>
      <c r="U5" s="31"/>
    </row>
    <row r="6" spans="1:24" ht="24" x14ac:dyDescent="0.25">
      <c r="A6" s="88"/>
      <c r="B6" s="134" t="s">
        <v>3160</v>
      </c>
      <c r="C6" s="139" t="s">
        <v>3161</v>
      </c>
      <c r="D6" s="34">
        <f>D7+D8+D17+D18+D24</f>
        <v>7397047.8399999999</v>
      </c>
      <c r="E6" s="232"/>
      <c r="F6" s="31"/>
      <c r="G6" s="31"/>
      <c r="H6" s="31"/>
      <c r="I6" s="31"/>
      <c r="J6" s="31"/>
      <c r="K6" s="31"/>
      <c r="L6" s="31"/>
      <c r="M6" s="31"/>
      <c r="N6" s="31"/>
      <c r="O6" s="31"/>
      <c r="P6" s="31"/>
      <c r="Q6" s="31"/>
      <c r="R6" s="31"/>
      <c r="S6" s="31"/>
      <c r="T6" s="31"/>
      <c r="U6" s="31"/>
    </row>
    <row r="7" spans="1:24" ht="12.75" customHeight="1" x14ac:dyDescent="0.25">
      <c r="A7" s="88"/>
      <c r="B7" s="89" t="s">
        <v>3162</v>
      </c>
      <c r="C7" s="139" t="s">
        <v>3163</v>
      </c>
      <c r="D7" s="199">
        <v>58043.64</v>
      </c>
      <c r="E7" s="31"/>
      <c r="F7" s="31"/>
      <c r="G7" s="31"/>
      <c r="H7" s="31"/>
      <c r="I7" s="31"/>
      <c r="J7" s="31"/>
      <c r="K7" s="31"/>
      <c r="L7" s="31"/>
      <c r="M7" s="31"/>
      <c r="N7" s="31"/>
      <c r="O7" s="31"/>
      <c r="P7" s="31"/>
      <c r="Q7" s="31"/>
      <c r="R7" s="31"/>
      <c r="S7" s="31"/>
      <c r="T7" s="31"/>
      <c r="U7" s="31"/>
    </row>
    <row r="8" spans="1:24" ht="12.75" customHeight="1" x14ac:dyDescent="0.25">
      <c r="A8" s="88" t="s">
        <v>2438</v>
      </c>
      <c r="B8" s="89" t="s">
        <v>3164</v>
      </c>
      <c r="C8" s="139" t="s">
        <v>3165</v>
      </c>
      <c r="D8" s="34">
        <f>SUM(D9:D16)</f>
        <v>5157253.0599999996</v>
      </c>
      <c r="E8" s="31"/>
      <c r="F8" s="31"/>
      <c r="G8" s="31"/>
      <c r="H8" s="31"/>
      <c r="I8" s="31"/>
      <c r="J8" s="31"/>
      <c r="K8" s="31"/>
      <c r="L8" s="31"/>
      <c r="M8" s="31"/>
      <c r="N8" s="31"/>
      <c r="O8" s="31"/>
      <c r="P8" s="31"/>
      <c r="Q8" s="31"/>
      <c r="R8" s="31"/>
      <c r="S8" s="31"/>
      <c r="T8" s="31"/>
      <c r="U8" s="31"/>
    </row>
    <row r="9" spans="1:24" ht="12.75" customHeight="1" x14ac:dyDescent="0.25">
      <c r="A9" s="63" t="s">
        <v>2440</v>
      </c>
      <c r="B9" s="64" t="s">
        <v>2441</v>
      </c>
      <c r="C9" s="139" t="s">
        <v>3166</v>
      </c>
      <c r="D9" s="199">
        <v>3991394.98</v>
      </c>
      <c r="E9" s="31"/>
      <c r="F9" s="31"/>
      <c r="G9" s="31"/>
      <c r="H9" s="31"/>
      <c r="I9" s="31"/>
      <c r="J9" s="31"/>
      <c r="K9" s="31"/>
      <c r="L9" s="31"/>
      <c r="M9" s="31"/>
      <c r="N9" s="31"/>
      <c r="O9" s="31"/>
      <c r="P9" s="31"/>
      <c r="Q9" s="31"/>
      <c r="R9" s="31"/>
      <c r="S9" s="31"/>
      <c r="T9" s="31"/>
      <c r="U9" s="31"/>
    </row>
    <row r="10" spans="1:24" ht="12.75" customHeight="1" x14ac:dyDescent="0.25">
      <c r="A10" s="63" t="s">
        <v>2442</v>
      </c>
      <c r="B10" s="64" t="s">
        <v>2443</v>
      </c>
      <c r="C10" s="139" t="s">
        <v>3167</v>
      </c>
      <c r="D10" s="199">
        <v>1120300.98</v>
      </c>
      <c r="E10" s="31"/>
      <c r="F10" s="31"/>
      <c r="G10" s="31"/>
      <c r="H10" s="31"/>
      <c r="I10" s="31"/>
      <c r="J10" s="31"/>
      <c r="K10" s="31"/>
      <c r="L10" s="31"/>
      <c r="M10" s="31"/>
      <c r="N10" s="31"/>
      <c r="O10" s="31"/>
      <c r="P10" s="31"/>
      <c r="Q10" s="31"/>
      <c r="R10" s="31"/>
      <c r="S10" s="31"/>
      <c r="T10" s="31"/>
      <c r="U10" s="31"/>
    </row>
    <row r="11" spans="1:24" ht="12.75" customHeight="1" x14ac:dyDescent="0.25">
      <c r="A11" s="63" t="s">
        <v>2444</v>
      </c>
      <c r="B11" s="64" t="s">
        <v>3168</v>
      </c>
      <c r="C11" s="139" t="s">
        <v>3169</v>
      </c>
      <c r="D11" s="199">
        <v>33673.39</v>
      </c>
      <c r="E11" s="31"/>
      <c r="F11" s="31"/>
      <c r="G11" s="31"/>
      <c r="H11" s="31"/>
      <c r="I11" s="31"/>
      <c r="J11" s="31"/>
      <c r="K11" s="31"/>
      <c r="L11" s="31"/>
      <c r="M11" s="31"/>
      <c r="N11" s="31"/>
      <c r="O11" s="31"/>
      <c r="P11" s="31"/>
      <c r="Q11" s="31"/>
      <c r="R11" s="31"/>
      <c r="S11" s="31"/>
      <c r="T11" s="31"/>
      <c r="U11" s="31"/>
    </row>
    <row r="12" spans="1:24" ht="12.75" customHeight="1" x14ac:dyDescent="0.25">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3.2" x14ac:dyDescent="0.25">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2474</v>
      </c>
      <c r="B16" s="65" t="s">
        <v>2475</v>
      </c>
      <c r="C16" s="139" t="s">
        <v>3175</v>
      </c>
      <c r="D16" s="199">
        <v>11883.71</v>
      </c>
      <c r="E16" s="31"/>
      <c r="F16" s="31"/>
      <c r="G16" s="31"/>
      <c r="H16" s="31"/>
      <c r="I16" s="31"/>
      <c r="J16" s="31"/>
      <c r="K16" s="31"/>
      <c r="L16" s="31"/>
      <c r="M16" s="31"/>
      <c r="N16" s="31"/>
      <c r="O16" s="31"/>
      <c r="P16" s="31"/>
      <c r="Q16" s="31"/>
      <c r="R16" s="31"/>
      <c r="S16" s="31"/>
      <c r="T16" s="31"/>
      <c r="U16" s="31"/>
    </row>
    <row r="17" spans="1:21" ht="12.75" customHeight="1" x14ac:dyDescent="0.25">
      <c r="A17" s="294" t="s">
        <v>2476</v>
      </c>
      <c r="B17" s="134" t="s">
        <v>3144</v>
      </c>
      <c r="C17" s="139" t="s">
        <v>3176</v>
      </c>
      <c r="D17" s="199">
        <v>2010511.32</v>
      </c>
      <c r="E17" s="31"/>
      <c r="F17" s="31"/>
      <c r="G17" s="31"/>
      <c r="H17" s="31"/>
      <c r="I17" s="31"/>
      <c r="J17" s="31"/>
      <c r="K17" s="31"/>
      <c r="L17" s="31"/>
      <c r="M17" s="31"/>
      <c r="N17" s="31"/>
      <c r="O17" s="31"/>
      <c r="P17" s="31"/>
      <c r="Q17" s="31"/>
      <c r="R17" s="31"/>
      <c r="S17" s="31"/>
      <c r="T17" s="31"/>
      <c r="U17" s="31"/>
    </row>
    <row r="18" spans="1:21" ht="36" x14ac:dyDescent="0.25">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5">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5">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13.2" x14ac:dyDescent="0.25">
      <c r="A24" s="294" t="s">
        <v>2570</v>
      </c>
      <c r="B24" s="134" t="s">
        <v>3192</v>
      </c>
      <c r="C24" s="134" t="s">
        <v>3193</v>
      </c>
      <c r="D24" s="283">
        <v>171239.82</v>
      </c>
      <c r="E24" s="232"/>
      <c r="F24" s="31"/>
      <c r="G24" s="31"/>
      <c r="H24" s="31"/>
      <c r="I24" s="31"/>
      <c r="J24" s="31"/>
      <c r="K24" s="31"/>
      <c r="L24" s="31"/>
      <c r="M24" s="31"/>
      <c r="N24" s="31"/>
      <c r="O24" s="31"/>
      <c r="P24" s="31"/>
      <c r="Q24" s="31"/>
      <c r="R24" s="31"/>
      <c r="S24" s="31"/>
      <c r="T24" s="31"/>
      <c r="U24" s="31"/>
    </row>
    <row r="25" spans="1:21" ht="24" x14ac:dyDescent="0.25">
      <c r="A25" s="63"/>
      <c r="B25" s="134" t="s">
        <v>3194</v>
      </c>
      <c r="C25" s="139" t="s">
        <v>3195</v>
      </c>
      <c r="D25" s="34">
        <f>D26+D27+D36+D37+D43</f>
        <v>6363742.6999999993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3162</v>
      </c>
      <c r="C26" s="139" t="s">
        <v>3196</v>
      </c>
      <c r="D26" s="199">
        <v>60497.09</v>
      </c>
      <c r="E26" s="31"/>
      <c r="F26" s="31"/>
      <c r="G26" s="31"/>
      <c r="H26" s="31"/>
      <c r="I26" s="31"/>
      <c r="J26" s="31"/>
      <c r="K26" s="31"/>
      <c r="L26" s="31"/>
      <c r="M26" s="31"/>
      <c r="N26" s="31"/>
      <c r="O26" s="31"/>
      <c r="P26" s="31"/>
      <c r="Q26" s="31"/>
      <c r="R26" s="31"/>
      <c r="S26" s="31"/>
      <c r="T26" s="31"/>
      <c r="U26" s="31"/>
    </row>
    <row r="27" spans="1:21" ht="12.75" customHeight="1" x14ac:dyDescent="0.25">
      <c r="A27" s="88" t="s">
        <v>2438</v>
      </c>
      <c r="B27" s="89" t="s">
        <v>3197</v>
      </c>
      <c r="C27" s="139" t="s">
        <v>3198</v>
      </c>
      <c r="D27" s="34">
        <f>SUM(D28:D35)</f>
        <v>5174199.7699999996</v>
      </c>
      <c r="E27" s="31"/>
      <c r="F27" s="31"/>
      <c r="G27" s="31"/>
      <c r="H27" s="31"/>
      <c r="I27" s="31"/>
      <c r="J27" s="31"/>
      <c r="K27" s="31"/>
      <c r="L27" s="31"/>
      <c r="M27" s="31"/>
      <c r="N27" s="31"/>
      <c r="O27" s="31"/>
      <c r="P27" s="31"/>
      <c r="Q27" s="31"/>
      <c r="R27" s="31"/>
      <c r="S27" s="31"/>
      <c r="T27" s="31"/>
      <c r="U27" s="31"/>
    </row>
    <row r="28" spans="1:21" ht="12.75" customHeight="1" x14ac:dyDescent="0.25">
      <c r="A28" s="63" t="s">
        <v>2440</v>
      </c>
      <c r="B28" s="64" t="s">
        <v>2441</v>
      </c>
      <c r="C28" s="139" t="s">
        <v>3199</v>
      </c>
      <c r="D28" s="199">
        <v>3922590.52</v>
      </c>
      <c r="E28" s="31"/>
      <c r="F28" s="31"/>
      <c r="G28" s="31"/>
      <c r="H28" s="31"/>
      <c r="I28" s="31"/>
      <c r="J28" s="31"/>
      <c r="K28" s="31"/>
      <c r="L28" s="31"/>
      <c r="M28" s="31"/>
      <c r="N28" s="31"/>
      <c r="O28" s="31"/>
      <c r="P28" s="31"/>
      <c r="Q28" s="31"/>
      <c r="R28" s="31"/>
      <c r="S28" s="31"/>
      <c r="T28" s="31"/>
      <c r="U28" s="31"/>
    </row>
    <row r="29" spans="1:21" ht="12.75" customHeight="1" x14ac:dyDescent="0.25">
      <c r="A29" s="63" t="s">
        <v>2442</v>
      </c>
      <c r="B29" s="64" t="s">
        <v>2443</v>
      </c>
      <c r="C29" s="139" t="s">
        <v>3200</v>
      </c>
      <c r="D29" s="199">
        <v>1205278.73</v>
      </c>
      <c r="E29" s="31"/>
      <c r="F29" s="31"/>
      <c r="G29" s="31"/>
      <c r="H29" s="31"/>
      <c r="I29" s="31"/>
      <c r="J29" s="31"/>
      <c r="K29" s="31"/>
      <c r="L29" s="31"/>
      <c r="M29" s="31"/>
      <c r="N29" s="31"/>
      <c r="O29" s="31"/>
      <c r="P29" s="31"/>
      <c r="Q29" s="31"/>
      <c r="R29" s="31"/>
      <c r="S29" s="31"/>
      <c r="T29" s="31"/>
      <c r="U29" s="31"/>
    </row>
    <row r="30" spans="1:21" ht="12.75" customHeight="1" x14ac:dyDescent="0.25">
      <c r="A30" s="63" t="s">
        <v>2444</v>
      </c>
      <c r="B30" s="64" t="s">
        <v>3168</v>
      </c>
      <c r="C30" s="139" t="s">
        <v>3201</v>
      </c>
      <c r="D30" s="199">
        <v>34406.81</v>
      </c>
      <c r="E30" s="31"/>
      <c r="F30" s="31"/>
      <c r="G30" s="31"/>
      <c r="H30" s="31"/>
      <c r="I30" s="31"/>
      <c r="J30" s="31"/>
      <c r="K30" s="31"/>
      <c r="L30" s="31"/>
      <c r="M30" s="31"/>
      <c r="N30" s="31"/>
      <c r="O30" s="31"/>
      <c r="P30" s="31"/>
      <c r="Q30" s="31"/>
      <c r="R30" s="31"/>
      <c r="S30" s="31"/>
      <c r="T30" s="31"/>
      <c r="U30" s="31"/>
    </row>
    <row r="31" spans="1:21" ht="12.75" customHeight="1" x14ac:dyDescent="0.25">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3.2" x14ac:dyDescent="0.25">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2474</v>
      </c>
      <c r="B35" s="65" t="s">
        <v>2475</v>
      </c>
      <c r="C35" s="139" t="s">
        <v>3206</v>
      </c>
      <c r="D35" s="199">
        <v>11923.71</v>
      </c>
      <c r="E35" s="31"/>
      <c r="F35" s="31"/>
      <c r="G35" s="31"/>
      <c r="H35" s="31"/>
      <c r="I35" s="31"/>
      <c r="J35" s="31"/>
      <c r="K35" s="31"/>
      <c r="L35" s="31"/>
      <c r="M35" s="31"/>
      <c r="N35" s="31"/>
      <c r="O35" s="31"/>
      <c r="P35" s="31"/>
      <c r="Q35" s="31"/>
      <c r="R35" s="31"/>
      <c r="S35" s="31"/>
      <c r="T35" s="31"/>
      <c r="U35" s="31"/>
    </row>
    <row r="36" spans="1:21" ht="12.75" customHeight="1" x14ac:dyDescent="0.25">
      <c r="A36" s="88" t="s">
        <v>2476</v>
      </c>
      <c r="B36" s="89" t="s">
        <v>3144</v>
      </c>
      <c r="C36" s="139" t="s">
        <v>3207</v>
      </c>
      <c r="D36" s="199">
        <v>792783.93</v>
      </c>
      <c r="E36" s="31"/>
      <c r="F36" s="31"/>
      <c r="G36" s="31"/>
      <c r="H36" s="31"/>
      <c r="I36" s="31"/>
      <c r="J36" s="31"/>
      <c r="K36" s="31"/>
      <c r="L36" s="31"/>
      <c r="M36" s="31"/>
      <c r="N36" s="31"/>
      <c r="O36" s="31"/>
      <c r="P36" s="31"/>
      <c r="Q36" s="31"/>
      <c r="R36" s="31"/>
      <c r="S36" s="31"/>
      <c r="T36" s="31"/>
      <c r="U36" s="31"/>
    </row>
    <row r="37" spans="1:21" ht="36" x14ac:dyDescent="0.25">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5">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5">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2570</v>
      </c>
      <c r="B43" s="134" t="s">
        <v>3192</v>
      </c>
      <c r="C43" s="134" t="s">
        <v>3216</v>
      </c>
      <c r="D43" s="283">
        <v>336261.91</v>
      </c>
      <c r="E43" s="232"/>
      <c r="F43" s="31"/>
      <c r="G43" s="31"/>
      <c r="H43" s="31"/>
      <c r="I43" s="31"/>
      <c r="J43" s="31"/>
      <c r="K43" s="31"/>
      <c r="L43" s="31"/>
      <c r="M43" s="31"/>
      <c r="N43" s="31"/>
      <c r="O43" s="31"/>
      <c r="P43" s="31"/>
      <c r="Q43" s="31"/>
      <c r="R43" s="31"/>
      <c r="S43" s="31"/>
      <c r="T43" s="31"/>
      <c r="U43" s="31"/>
    </row>
    <row r="44" spans="1:21" ht="24" x14ac:dyDescent="0.25">
      <c r="A44" s="63"/>
      <c r="B44" s="89" t="s">
        <v>3217</v>
      </c>
      <c r="C44" s="139" t="s">
        <v>3218</v>
      </c>
      <c r="D44" s="34">
        <f>D5+D6-D25</f>
        <v>2454854.0300000012</v>
      </c>
      <c r="E44" s="31"/>
      <c r="F44" s="31"/>
      <c r="G44" s="31"/>
      <c r="H44" s="31"/>
      <c r="I44" s="31"/>
      <c r="J44" s="31"/>
      <c r="K44" s="31"/>
      <c r="L44" s="31"/>
      <c r="M44" s="31"/>
      <c r="N44" s="31"/>
      <c r="O44" s="31"/>
      <c r="P44" s="31"/>
      <c r="Q44" s="31"/>
      <c r="R44" s="31"/>
      <c r="S44" s="31"/>
      <c r="T44" s="31"/>
      <c r="U44" s="31"/>
    </row>
    <row r="45" spans="1:21" ht="24" x14ac:dyDescent="0.25">
      <c r="A45" s="88"/>
      <c r="B45" s="134" t="s">
        <v>3219</v>
      </c>
      <c r="C45" s="139" t="s">
        <v>3220</v>
      </c>
      <c r="D45" s="34">
        <f>D46+D51+D92+D97+D103</f>
        <v>119952.79000000001</v>
      </c>
      <c r="E45" s="232"/>
      <c r="F45" s="31"/>
      <c r="G45" s="31"/>
      <c r="H45" s="31"/>
      <c r="I45" s="31"/>
      <c r="J45" s="31"/>
      <c r="K45" s="31"/>
      <c r="L45" s="31"/>
      <c r="M45" s="31"/>
      <c r="N45" s="31"/>
      <c r="O45" s="31"/>
      <c r="P45" s="31"/>
      <c r="Q45" s="31"/>
      <c r="R45" s="31"/>
      <c r="S45" s="31"/>
      <c r="T45" s="31"/>
      <c r="U45" s="31"/>
    </row>
    <row r="46" spans="1:21" ht="24" x14ac:dyDescent="0.25">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5">
      <c r="A51" s="88" t="s">
        <v>2438</v>
      </c>
      <c r="B51" s="134" t="s">
        <v>3231</v>
      </c>
      <c r="C51" s="139" t="s">
        <v>3232</v>
      </c>
      <c r="D51" s="34">
        <f>D52+D57+D62+D67+D72+D77+D82+D87</f>
        <v>96557.8</v>
      </c>
      <c r="E51" s="31"/>
      <c r="F51" s="31"/>
      <c r="G51" s="31"/>
      <c r="H51" s="31"/>
      <c r="I51" s="31"/>
      <c r="J51" s="31"/>
      <c r="K51" s="31"/>
      <c r="L51" s="31"/>
      <c r="M51" s="31"/>
      <c r="N51" s="31"/>
      <c r="O51" s="31"/>
      <c r="P51" s="31"/>
      <c r="Q51" s="31"/>
      <c r="R51" s="31"/>
      <c r="S51" s="31"/>
      <c r="T51" s="31"/>
      <c r="U51" s="31"/>
    </row>
    <row r="52" spans="1:21" ht="12.75" customHeight="1" x14ac:dyDescent="0.25">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2442</v>
      </c>
      <c r="B57" s="89" t="s">
        <v>3239</v>
      </c>
      <c r="C57" s="139" t="s">
        <v>3240</v>
      </c>
      <c r="D57" s="34">
        <f>SUM(D58:D61)</f>
        <v>96201.14</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3223</v>
      </c>
      <c r="C58" s="139" t="s">
        <v>3241</v>
      </c>
      <c r="D58" s="199">
        <v>69839.22</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3229</v>
      </c>
      <c r="C61" s="139" t="s">
        <v>3244</v>
      </c>
      <c r="D61" s="199">
        <v>26361.919999999998</v>
      </c>
      <c r="E61" s="31"/>
      <c r="F61" s="31"/>
      <c r="G61" s="31"/>
      <c r="H61" s="31"/>
      <c r="I61" s="31"/>
      <c r="J61" s="31"/>
      <c r="K61" s="31"/>
      <c r="L61" s="31"/>
      <c r="M61" s="31"/>
      <c r="N61" s="31"/>
      <c r="O61" s="31"/>
      <c r="P61" s="31"/>
      <c r="Q61" s="31"/>
      <c r="R61" s="31"/>
      <c r="S61" s="31"/>
      <c r="T61" s="31"/>
      <c r="U61" s="31"/>
    </row>
    <row r="62" spans="1:21" ht="12.75" customHeight="1" x14ac:dyDescent="0.25">
      <c r="A62" s="88" t="s">
        <v>2444</v>
      </c>
      <c r="B62" s="89" t="s">
        <v>3245</v>
      </c>
      <c r="C62" s="139" t="s">
        <v>3246</v>
      </c>
      <c r="D62" s="34">
        <f>SUM(D63:D66)</f>
        <v>356.66</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3223</v>
      </c>
      <c r="C63" s="139" t="s">
        <v>3247</v>
      </c>
      <c r="D63" s="199">
        <v>8.3000000000000007</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3229</v>
      </c>
      <c r="C66" s="139" t="s">
        <v>3250</v>
      </c>
      <c r="D66" s="199">
        <v>348.36</v>
      </c>
      <c r="E66" s="31"/>
      <c r="F66" s="31"/>
      <c r="G66" s="31"/>
      <c r="H66" s="31"/>
      <c r="I66" s="31"/>
      <c r="J66" s="31"/>
      <c r="K66" s="31"/>
      <c r="L66" s="31"/>
      <c r="M66" s="31"/>
      <c r="N66" s="31"/>
      <c r="O66" s="31"/>
      <c r="P66" s="31"/>
      <c r="Q66" s="31"/>
      <c r="R66" s="31"/>
      <c r="S66" s="31"/>
      <c r="T66" s="31"/>
      <c r="U66" s="31"/>
    </row>
    <row r="67" spans="1:21" ht="12.75" customHeight="1" x14ac:dyDescent="0.25">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3227</v>
      </c>
      <c r="C70" s="139" t="s">
        <v>3255</v>
      </c>
      <c r="D70" s="199" t="s">
        <v>582</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5">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5">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5">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2476</v>
      </c>
      <c r="B92" s="89" t="s">
        <v>3281</v>
      </c>
      <c r="C92" s="139" t="s">
        <v>3282</v>
      </c>
      <c r="D92" s="34">
        <f>SUM(D93:D96)</f>
        <v>23394.99</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3223</v>
      </c>
      <c r="C93" s="139" t="s">
        <v>3283</v>
      </c>
      <c r="D93" s="199">
        <v>23394.99</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5">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3295</v>
      </c>
      <c r="C104" s="139" t="s">
        <v>3296</v>
      </c>
      <c r="D104" s="34">
        <f>SUM(D105:D109)</f>
        <v>2334901.2400000002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3162</v>
      </c>
      <c r="C105" s="139" t="s">
        <v>3297</v>
      </c>
      <c r="D105" s="199">
        <v>10968.68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2438</v>
      </c>
      <c r="B106" s="64" t="s">
        <v>3142</v>
      </c>
      <c r="C106" s="139" t="s">
        <v>3298</v>
      </c>
      <c r="D106" s="199">
        <v>747775.82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2476</v>
      </c>
      <c r="B107" s="64" t="s">
        <v>3144</v>
      </c>
      <c r="C107" s="139" t="s">
        <v>3299</v>
      </c>
      <c r="D107" s="199">
        <v>1552242.95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2570</v>
      </c>
      <c r="B109" s="74" t="s">
        <v>3192</v>
      </c>
      <c r="C109" s="290" t="s">
        <v>3302</v>
      </c>
      <c r="D109" s="284">
        <v>23913.79</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6" zoomScale="120" zoomScaleNormal="120" zoomScaleSheetLayoutView="100" workbookViewId="0">
      <selection activeCell="P2" sqref="D1:P1048576"/>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2" t="s">
        <v>3156</v>
      </c>
      <c r="B1" s="390"/>
      <c r="C1" s="390"/>
      <c r="D1" s="390"/>
      <c r="E1" s="51" t="s">
        <v>3303</v>
      </c>
      <c r="F1" s="51"/>
      <c r="G1" s="51"/>
      <c r="H1" s="51"/>
      <c r="I1" s="51"/>
      <c r="J1" s="51"/>
      <c r="K1" s="51"/>
      <c r="L1" s="51"/>
      <c r="M1" s="51"/>
      <c r="N1" s="51"/>
      <c r="O1" s="51"/>
      <c r="P1" s="51"/>
    </row>
    <row r="2" spans="1:17" ht="37.5" customHeight="1" x14ac:dyDescent="0.25">
      <c r="A2" s="392" t="s">
        <v>3304</v>
      </c>
      <c r="B2" s="390"/>
      <c r="C2" s="390"/>
      <c r="D2" s="390"/>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5">
      <c r="A3" s="97" t="s">
        <v>3312</v>
      </c>
      <c r="B3" s="98" t="s">
        <v>3313</v>
      </c>
      <c r="C3" s="99" t="s">
        <v>3314</v>
      </c>
      <c r="D3" s="95"/>
      <c r="E3" s="96">
        <f>E4+E14+E23+E298+E341+E344+E346</f>
        <v>0</v>
      </c>
      <c r="F3" s="96">
        <f>F4+F14+F23+F298+F341+F344+F346</f>
        <v>2</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24906</v>
      </c>
      <c r="P3" s="51"/>
    </row>
    <row r="4" spans="1:17" ht="19.5" customHeight="1" x14ac:dyDescent="0.25">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5">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3" t="s">
        <v>3336</v>
      </c>
      <c r="B23" s="394"/>
      <c r="C23" s="395"/>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3655</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Fiolić | Kazalište Komedija</cp:lastModifiedBy>
  <cp:lastPrinted>2026-07-14T08:25:44Z</cp:lastPrinted>
  <dcterms:created xsi:type="dcterms:W3CDTF">2022-04-01T05:14:30Z</dcterms:created>
  <dcterms:modified xsi:type="dcterms:W3CDTF">2026-07-14T08:25:47Z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